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tabRatio="815" activeTab="0"/>
  </bookViews>
  <sheets>
    <sheet name="PLANILHA FINAL" sheetId="1" r:id="rId1"/>
  </sheets>
  <definedNames>
    <definedName name="_1Excel_BuiltIn__FilterDatabase_1_1" localSheetId="0">#REF!</definedName>
    <definedName name="_1Excel_BuiltIn__FilterDatabase_1_1">#REF!</definedName>
    <definedName name="_xlnm.Print_Area" localSheetId="0">'PLANILHA FINAL'!$A$1:$G$166</definedName>
    <definedName name="Excel_BuiltIn__FilterDatabase_1" localSheetId="0">#REF!</definedName>
    <definedName name="Excel_BuiltIn__FilterDatabase_1">#REF!</definedName>
    <definedName name="Print_Area_MI" localSheetId="0">#REF!</definedName>
    <definedName name="Print_Area_MI">#REF!</definedName>
    <definedName name="_xlnm.Print_Titles" localSheetId="0">'PLANILHA FINAL'!$1:$7</definedName>
  </definedNames>
  <calcPr fullCalcOnLoad="1" fullPrecision="0"/>
</workbook>
</file>

<file path=xl/sharedStrings.xml><?xml version="1.0" encoding="utf-8"?>
<sst xmlns="http://schemas.openxmlformats.org/spreadsheetml/2006/main" count="534" uniqueCount="290">
  <si>
    <t>ITEM</t>
  </si>
  <si>
    <t>UNID</t>
  </si>
  <si>
    <t>DESCRIÇÃO</t>
  </si>
  <si>
    <t>M</t>
  </si>
  <si>
    <t>PLANILHA DE SERVIÇOS</t>
  </si>
  <si>
    <t>QUANT.</t>
  </si>
  <si>
    <t>ELE-ELE-060</t>
  </si>
  <si>
    <t>ELETRODUTO AÇO GALVANIZADO LEVE, INCLUSIVE CONEXÕES D = 1"</t>
  </si>
  <si>
    <t>NOVO</t>
  </si>
  <si>
    <t>CODIGO SETOP</t>
  </si>
  <si>
    <t>CJ</t>
  </si>
  <si>
    <t>CABO DE COBRE ISOLAMENTO ANTI-CHAMA, SEÇÃO 10 MM2, 0,6/1KV (1 CONDUTOR) TP - FLEXÍVEL (PRETO)</t>
  </si>
  <si>
    <t>ELE-CAB-100.5</t>
  </si>
  <si>
    <t>ELETRODUTO AÇO GALVANIZADO LEVE, INCLUSIVE CONEXÕES D = 4"</t>
  </si>
  <si>
    <t>ELE-ELE-090</t>
  </si>
  <si>
    <t>ELETRODUTO AÇO GALVANIZADO LEVE, INCLUSIVE CONEXÕES D = 2"</t>
  </si>
  <si>
    <t>ELE-ELE-075</t>
  </si>
  <si>
    <t>CABO DE COBRE ISOLAMENTO ANTI-CHAMA, SEÇÃO 70 MM2, 0,6/1KV (1 CONDUTOR) TP - FLEXÍVEL (PRETO)</t>
  </si>
  <si>
    <t>CABO DE COBRE ISOLAMENTO ANTI-CHAMA, SEÇÃO 35 MM2, 0,6/1KV (1 CONDUTOR) TP - FLEXÍVEL (VERDE)</t>
  </si>
  <si>
    <t>ELE-CAB-115.6</t>
  </si>
  <si>
    <t>ELE-CAB-105.6</t>
  </si>
  <si>
    <t>CABO DE COBRE ISOLAMENTO ANTI-CHAMA, SEÇÃO 2,5 MM2, 450/750 V - FLEXÍVEL</t>
  </si>
  <si>
    <t>ELE-CAB-010</t>
  </si>
  <si>
    <t>UN</t>
  </si>
  <si>
    <t>CONJUNTO 2 INTERRUPTORES SIMPLES COM PLACA</t>
  </si>
  <si>
    <t>ELE-INT-026</t>
  </si>
  <si>
    <t>INTERRUPTOR UMA TECLA SIMPLES 10 A - 250 V, COM PLACA</t>
  </si>
  <si>
    <t>ELE-INT-015</t>
  </si>
  <si>
    <t>TOMADA DUPLA - 2P + T - 20A COM PLACA</t>
  </si>
  <si>
    <t>ELE-TOM-025</t>
  </si>
  <si>
    <t>ALVENARIA E DIVISÓES</t>
  </si>
  <si>
    <t>ALV-DRY-005</t>
  </si>
  <si>
    <t>PAREDE DE GESSO ACARTONADO, DRY-WALL - 1ST + 1ST (DIVISÃO ENTRE ÁREAS SECAS DE UMA MESMA UNIDADE)</t>
  </si>
  <si>
    <t>M²</t>
  </si>
  <si>
    <t>PINTURA</t>
  </si>
  <si>
    <t>PIN-ACR-010</t>
  </si>
  <si>
    <t>PINTURA ACRÍLICA, EM PAREDES, 3 DEMÃOS SEM MASSA CORRIDA, EXCLUSIVE FUNDO SELADOR</t>
  </si>
  <si>
    <t>PIN-SEL-015</t>
  </si>
  <si>
    <t>PREPARAÇÃO PARA PINTURA EM PAREDE DE GESSO ACARTONADO, DRYWALL E FORRO DE GESSO, PVA/ACRÍLICA COM FUNDO SELADOR</t>
  </si>
  <si>
    <t>PIN-EMA-026</t>
  </si>
  <si>
    <t>EMASSAMENTO DE PAREDE DE GESSO ACARTONADO, DRY-WALL, COM 1 DEMÃO DE MASSA PVA</t>
  </si>
  <si>
    <t>M2</t>
  </si>
  <si>
    <t>VB</t>
  </si>
  <si>
    <t>REMOÇÕES E  DEMOLIÇÕES</t>
  </si>
  <si>
    <t>DEM-FOR-030</t>
  </si>
  <si>
    <t>DEMOLIÇÃO DE F DRY WALL INCLUSIVE AFASTAMENTO E EMPILHAMENTO</t>
  </si>
  <si>
    <t>RAS-ALV-010</t>
  </si>
  <si>
    <t>RASGOS ALVENARIA PARA PASSAGEM DE ELETRODUTO D = 32 MM A 50 MM</t>
  </si>
  <si>
    <t>FUR-CON-045</t>
  </si>
  <si>
    <t>FURO EM PEÇA DE CONCRETO D = 150 MM, L &lt;= 40 CM</t>
  </si>
  <si>
    <t>UND</t>
  </si>
  <si>
    <t>TRA-MAO-005</t>
  </si>
  <si>
    <t>TRANSPORTE DE MATERIAL DE QUALQUER NATUREZA CARRINHO DE MÃO DMT &lt;= 50 M</t>
  </si>
  <si>
    <t>M3</t>
  </si>
  <si>
    <t>TRA-CAR-005</t>
  </si>
  <si>
    <t>CARGA DE MATERIAL DE QUALQUER NATUREZA SOBRE CAÇAMBA - MANUAL</t>
  </si>
  <si>
    <t>TRA-CAÇ-016</t>
  </si>
  <si>
    <t>TRANSPORTE DE MATERIAL DEMOLIDO EM CAÇAMBA (Município: Belo Horizonte)</t>
  </si>
  <si>
    <t>TRIBUNAL DE JUSTIÇA MILITAR DE MINAS GERAIS</t>
  </si>
  <si>
    <t>PLANILHA DE SERVIÇOS - ETAPA 2</t>
  </si>
  <si>
    <t>OBRA: REFORMA E ADAPTAÇÃO DAS INSTALAÇÕES ELÉTRICAS DO PRÉDIO LOCALIZADO NA RUA TOMAS GONZAGA, Nº 686, BAIRRO  LOURDES</t>
  </si>
  <si>
    <t>MUNICÍPIO: BELO HORIZONTE</t>
  </si>
  <si>
    <t>ADMINISTRAÇÃO LOCAL</t>
  </si>
  <si>
    <t>01.01</t>
  </si>
  <si>
    <t>SUBTOTAL</t>
  </si>
  <si>
    <t>02.01</t>
  </si>
  <si>
    <t>03.01</t>
  </si>
  <si>
    <t>03.02</t>
  </si>
  <si>
    <t>04.01</t>
  </si>
  <si>
    <t>05.01</t>
  </si>
  <si>
    <t>05.02</t>
  </si>
  <si>
    <t>06.01</t>
  </si>
  <si>
    <t>07.01</t>
  </si>
  <si>
    <t>07.02</t>
  </si>
  <si>
    <t>07.03</t>
  </si>
  <si>
    <t>08.01</t>
  </si>
  <si>
    <t>08.02</t>
  </si>
  <si>
    <t>01</t>
  </si>
  <si>
    <t>ADMINISTRAÇÃO LOCAL (VER PLANILHA EM ANEXO)</t>
  </si>
  <si>
    <t>MÊS</t>
  </si>
  <si>
    <t>02</t>
  </si>
  <si>
    <t>INSTALAÇÕES INICIAIS DE OBRA</t>
  </si>
  <si>
    <t>MOB-DES-005</t>
  </si>
  <si>
    <t xml:space="preserve">MOBILIZAÇÃO E DESMOBILIZAÇÃO DE OBRA </t>
  </si>
  <si>
    <t>%</t>
  </si>
  <si>
    <t>02.02</t>
  </si>
  <si>
    <t>IIO-PLA-005</t>
  </si>
  <si>
    <t>FORNECIMENTO E COLOCAÇÃO DE PLACA DE OBRA EM CHAPA GALVANIZADA (3,00 X 1,50 M) - EM CHAPA GALVANIZADA CONFORME MANUAL DE IDENTIDADE VISUAL DO GOVERNO DE MINAS</t>
  </si>
  <si>
    <t>02.03</t>
  </si>
  <si>
    <t>IIO-BAR-020</t>
  </si>
  <si>
    <t>BARRACÃO DEPÓSITO E FERRAMENTARIA TIPO II, A = 25,41 M2 (OBRA DE
MÉDIO PORTE, EFETIVO DE 30 A 60 HOMENS) - PADRÃO DEOP</t>
  </si>
  <si>
    <t>03</t>
  </si>
  <si>
    <t>DEM-LUM-005</t>
  </si>
  <si>
    <t>03.03</t>
  </si>
  <si>
    <t>03.05</t>
  </si>
  <si>
    <t>03.06</t>
  </si>
  <si>
    <t>03.07</t>
  </si>
  <si>
    <t>06</t>
  </si>
  <si>
    <t>07</t>
  </si>
  <si>
    <t>REVESTIMENTOS</t>
  </si>
  <si>
    <t>REV-REB-005</t>
  </si>
  <si>
    <t>REBOCO COM ARGAMASSA 1:7, CIMENTO E AREIA</t>
  </si>
  <si>
    <t>REV-EMB-005</t>
  </si>
  <si>
    <t>EMBOÇO COM ARGAMASSA 1:6, CIMENTO E AREIA</t>
  </si>
  <si>
    <t>08</t>
  </si>
  <si>
    <t>PISOS</t>
  </si>
  <si>
    <t>PIS-CON-030</t>
  </si>
  <si>
    <t>PISO EM CONCRETO ARMADO E = 15 CM, FCK = 30 MPA, AÇO CA-50A D = 6,3 MM - MALHA 10 X 10 CM</t>
  </si>
  <si>
    <t>04</t>
  </si>
  <si>
    <t>05</t>
  </si>
  <si>
    <t>08.01.01</t>
  </si>
  <si>
    <t>08.02.01</t>
  </si>
  <si>
    <t>08.03</t>
  </si>
  <si>
    <t>08.02.02</t>
  </si>
  <si>
    <t>08.02.03</t>
  </si>
  <si>
    <t>08.02.04</t>
  </si>
  <si>
    <t>08.02.05</t>
  </si>
  <si>
    <t>08.03.01</t>
  </si>
  <si>
    <t>08.03.02</t>
  </si>
  <si>
    <t>08.03.03</t>
  </si>
  <si>
    <t>08.03.04</t>
  </si>
  <si>
    <t>08.04</t>
  </si>
  <si>
    <t>08.04.01</t>
  </si>
  <si>
    <t>INSTALAÇÕES ELÉTRICAS CONVENCIONAL</t>
  </si>
  <si>
    <t>INSTALAÇÕES ELÉTRICAS ESSENCIAL</t>
  </si>
  <si>
    <t>TERREO - ELÉTRICA ESSENCIAL</t>
  </si>
  <si>
    <t>08.02.06</t>
  </si>
  <si>
    <t>PRIMEIRO ANDAR - ELÉTRICA ESSENCIAL</t>
  </si>
  <si>
    <t>08.04.02</t>
  </si>
  <si>
    <t>08.04.03</t>
  </si>
  <si>
    <t>08.04.04</t>
  </si>
  <si>
    <t>08.04.05</t>
  </si>
  <si>
    <t>08.04.06</t>
  </si>
  <si>
    <t>08.05</t>
  </si>
  <si>
    <t>08.05.01</t>
  </si>
  <si>
    <t>08.05.02</t>
  </si>
  <si>
    <t>08.05.03</t>
  </si>
  <si>
    <t>08.05.04</t>
  </si>
  <si>
    <t>08.05.05</t>
  </si>
  <si>
    <t>08.05.06</t>
  </si>
  <si>
    <t>08.05.07</t>
  </si>
  <si>
    <t>08.05.08</t>
  </si>
  <si>
    <t>08.05.09</t>
  </si>
  <si>
    <t>TERCEIRO ANDAR - ELÉTRICA ESSENCIAL</t>
  </si>
  <si>
    <t>QUARTO ANDAR - ELÉTRICA ESSENCIAL</t>
  </si>
  <si>
    <t>QUINTO ANDAR - ELÉTRICA ESSENCIAL</t>
  </si>
  <si>
    <t>SEXTO ANDAR - ELÉTRICA ESSENCIAL</t>
  </si>
  <si>
    <t>GARAGEM - ELÉTRICA ESSENCIAL</t>
  </si>
  <si>
    <t>08.06</t>
  </si>
  <si>
    <t>08.06.01</t>
  </si>
  <si>
    <t>08.06.02</t>
  </si>
  <si>
    <t>08.06.03</t>
  </si>
  <si>
    <t>08.06.04</t>
  </si>
  <si>
    <t>08.06.05</t>
  </si>
  <si>
    <t>08.06.06</t>
  </si>
  <si>
    <t>08.07</t>
  </si>
  <si>
    <t>08.07.01</t>
  </si>
  <si>
    <t>08.07.02</t>
  </si>
  <si>
    <t>08.07.03</t>
  </si>
  <si>
    <t>08.07.04</t>
  </si>
  <si>
    <t>08.07.05</t>
  </si>
  <si>
    <t>08.08</t>
  </si>
  <si>
    <t>08.08.01</t>
  </si>
  <si>
    <t>08.08.02</t>
  </si>
  <si>
    <t>08.08.03</t>
  </si>
  <si>
    <t>08.08.04</t>
  </si>
  <si>
    <t>08.08.05</t>
  </si>
  <si>
    <t>09</t>
  </si>
  <si>
    <t>09.01</t>
  </si>
  <si>
    <t>09.01.01</t>
  </si>
  <si>
    <t>09.01.02</t>
  </si>
  <si>
    <t>09.01.03</t>
  </si>
  <si>
    <t>09.01.04</t>
  </si>
  <si>
    <t>09.01.05</t>
  </si>
  <si>
    <t>SEXTO ANDAR - ELÉTRICA CONVENCIONAL (VARANDA)</t>
  </si>
  <si>
    <t>10</t>
  </si>
  <si>
    <t>10.01</t>
  </si>
  <si>
    <t>TOTAL PREÇO DE CUSTO</t>
  </si>
  <si>
    <t>TOTAL PREÇO DE VENDA</t>
  </si>
  <si>
    <t>DISJUNTOR TRIPOLAR 32 A</t>
  </si>
  <si>
    <t>DISJUNTOR TRIPOLAR 80 A</t>
  </si>
  <si>
    <t>DISJUNTOR TRIPOLAR 100 A</t>
  </si>
  <si>
    <t>MISCELANEA (FITA ISOLANTE/FITA ALTO FUSÃO/LAMINA DE SERRA/ TERMINAIS/CONECTORES E OUTROS)</t>
  </si>
  <si>
    <t>SEGUNDO ANDAR - ELÉTRICA ESSENCIAL</t>
  </si>
  <si>
    <t>08.01.02</t>
  </si>
  <si>
    <t>08.01.03</t>
  </si>
  <si>
    <t>03.04</t>
  </si>
  <si>
    <t>ELE-DIS-040</t>
  </si>
  <si>
    <t>ELE-DIS-045</t>
  </si>
  <si>
    <t>ELE-DIS-046</t>
  </si>
  <si>
    <t>DIVERSOS</t>
  </si>
  <si>
    <t>10.02</t>
  </si>
  <si>
    <t xml:space="preserve">INSTALAÇÃO DE GERADOR, INCLUINDO TRANSPORTE ATÉ A BASE, ADPATAÇÕES ARQUITETONICAS E PAISAGISTCAS DA AREA . GERADOR FORNECIDO PELO TJMMG. </t>
  </si>
  <si>
    <t>PLANILHA</t>
  </si>
  <si>
    <t>LIMPEZA</t>
  </si>
  <si>
    <t>11</t>
  </si>
  <si>
    <t>11.01</t>
  </si>
  <si>
    <t>11.02</t>
  </si>
  <si>
    <t>LIMPEZA GERAL DE OBRA</t>
  </si>
  <si>
    <t>LIM-GER-005</t>
  </si>
  <si>
    <t>LIMPEZA PERMANENTE DA OBRA - 01 SERVENTEX 4 HORAS DIÁRIAS</t>
  </si>
  <si>
    <t>LIM-PER-010</t>
  </si>
  <si>
    <r>
      <t>QUADRO GERAL DE BAIXA TENSÃO (</t>
    </r>
    <r>
      <rPr>
        <b/>
        <sz val="10"/>
        <rFont val="Calibri"/>
        <family val="2"/>
      </rPr>
      <t>QGBT-GERADOR</t>
    </r>
    <r>
      <rPr>
        <sz val="10"/>
        <rFont val="Calibri"/>
        <family val="2"/>
      </rPr>
      <t>) DE SOBREPOR MONTADO EM CAIXA EM CHAPA DE AÇO MONOBLOCO, GRAU DE PROTEÇÃO IP-44, PINTURA EPÓXI-POLIÉSTER, PORTA ARTICULADA COM TRINCO YALE + CADEADO, ESPELHO INTERNO EM ACRÍLICO, TRILHOS DIN P/SUPORTE DE DISJUNTORRES COM BARRAMENTO TRIFÁSICO + NEUTRO + PE E PROTEÇÃO GERAL. CONFORME A ABNT NBR IEC 60439-1. CONFORME RESPECTIVOS DIAGRAMAS EM PROJETO.</t>
    </r>
  </si>
  <si>
    <r>
      <t>QUADRO GERAL DE BAIXA TENSÃO (</t>
    </r>
    <r>
      <rPr>
        <b/>
        <sz val="10"/>
        <rFont val="Calibri"/>
        <family val="2"/>
      </rPr>
      <t>QGBT-G 2º PAV</t>
    </r>
    <r>
      <rPr>
        <sz val="10"/>
        <rFont val="Calibri"/>
        <family val="2"/>
      </rPr>
      <t>) DE SOBREPOR MONTADO EM CAIXA EM CHAPA DE AÇO MONOBLOCO, GRAU DE PROTEÇÃO IP-44, PINTURA EPÓXI-POLIÉSTER, PORTA ARTICULADA COM TRINCO YALE + CADEADO, ESPELHO INTERNO EM ACRÍLICO, TRILHOS DIN P/SUPORTE DE DISJUNTORRES COM BARRAMENTO TRIFÁSICO + NEUTRO + PE E PROTEÇÃO GERAL. CONFORME A ABNT NBR IEC 60439-1. CONFORME RESPECTIVOS DIAGRAMAS EM PROJETO.</t>
    </r>
  </si>
  <si>
    <r>
      <t>QUADRO GERAL DE BAIXA TENSÃO (</t>
    </r>
    <r>
      <rPr>
        <b/>
        <sz val="10"/>
        <rFont val="Calibri"/>
        <family val="2"/>
      </rPr>
      <t>QGBT-G 6º PAV</t>
    </r>
    <r>
      <rPr>
        <sz val="10"/>
        <rFont val="Calibri"/>
        <family val="2"/>
      </rPr>
      <t>) DE SOBREPOR MONTADO EM CAIXA EM CHAPA DE AÇO MONOBLOCO, GRAU DE PROTEÇÃO IP-44, PINTURA EPÓXI-POLIÉSTER, PORTA ARTICULADA COM TRINCO YALE + CADEADO, ESPELHO INTERNO EM ACRÍLICO, TRILHOS DIN P/SUPORTE DE DISJUNTORRES COM BARRAMENTO TRIFÁSICO + NEUTRO + PE E PROTEÇÃO GERAL. CONFORME A ABNT NBR IEC 60439-1. CONFORME RESPECTIVOS DIAGRAMAS EM PROJETO.</t>
    </r>
  </si>
  <si>
    <r>
      <t>QUADRO DE DISTRIBUIÇÃO DE CIRCUITOS (</t>
    </r>
    <r>
      <rPr>
        <b/>
        <sz val="10"/>
        <rFont val="Calibri"/>
        <family val="2"/>
      </rPr>
      <t>QGBT-GERAL</t>
    </r>
    <r>
      <rPr>
        <sz val="10"/>
        <rFont val="Calibri"/>
        <family val="2"/>
      </rPr>
      <t xml:space="preserve">) DE SOBREPOR MONTADO EM CAIXA EM CHAPA DE AÇO MONOBLOCO, GRAU DE PROTEÇÃO IP-44, PINTURA EPÓXI-POLIÉSTER, PORTA ARTICULADA COM TRINCO YALE + CADEADO, ESPELHO INTERNO EM ACRÍLICO, TRILHOS DIN P/SUPORTE DE DISJUNTORRES COM BARRAMENTO TRIFÁSICO + NEUTRO + PE E PROTEÇÃO GERAL. CONFORME A ABNT NBR IEC 60439-1. CONFORME RESPECTIVOS DIAGRAMAS EM PROJETO. </t>
    </r>
  </si>
  <si>
    <r>
      <t>QUADRO DE DISTRIBUIÇÃO DE CIRCUITOS (</t>
    </r>
    <r>
      <rPr>
        <b/>
        <sz val="10"/>
        <rFont val="Calibri"/>
        <family val="2"/>
      </rPr>
      <t>QDC-VAR</t>
    </r>
    <r>
      <rPr>
        <sz val="10"/>
        <rFont val="Calibri"/>
        <family val="2"/>
      </rPr>
      <t xml:space="preserve">) DE SOBREPOR MONTADO EM CAIXA EM CHAPA DE AÇO MONOBLOCO, GRAU DE PROTEÇÃO IP-44, PINTURA EPÓXI-POLIÉSTER, PORTA ARTICULADA COM TRINCO YALE + CADEADO, ESPELHO INTERNO EM ACRÍLICO, TRILHOS DIN P/SUPORTE DE DISJUNTORRES COM BARRAMENTO TRIFÁSICO + NEUTRO + PE E PROTEÇÃO GERAL. CONFORME A ABNT NBR IEC 60439-1. CONFORME RESPECTIVOS DIAGRAMAS EM PROJETO. </t>
    </r>
  </si>
  <si>
    <t>08.01.04</t>
  </si>
  <si>
    <t>08.01.05</t>
  </si>
  <si>
    <t>08.01.06</t>
  </si>
  <si>
    <t>08.01.07</t>
  </si>
  <si>
    <t>10.03</t>
  </si>
  <si>
    <t>Hh</t>
  </si>
  <si>
    <t>08.03.05</t>
  </si>
  <si>
    <t>08.03.06</t>
  </si>
  <si>
    <t>ELETROCALHA LISA GALVANIZADA ELETROLÍTICA CHAPA 14 - 400 X 100 MM
COM TAMPA, INCLUSIVE CONEXÃO</t>
  </si>
  <si>
    <t>ELE-CAL-040</t>
  </si>
  <si>
    <t>08.01.08</t>
  </si>
  <si>
    <t>08.01.09</t>
  </si>
  <si>
    <t>CONJUNTO 3 INTERRUPTORES SIMPLES COMPLACA</t>
  </si>
  <si>
    <t>SENSOR DE PRESENÇA</t>
  </si>
  <si>
    <t>CABO DE COBRE ISOLAMENTO ANTI-CHAMA, SEÇÃO 185 MM2, 0,6/1KV (1 CONDUTOR) TP - FLEXÍVEL</t>
  </si>
  <si>
    <t>CABO DE COBRE ISOLAMENTO ANTI-CHAMA, SEÇÃO 95 MM2, 0,6/1KV (1 CONDUTOR) TP - FLEXÍVEL</t>
  </si>
  <si>
    <t>ELE-CAB-130</t>
  </si>
  <si>
    <t>CABO DE COBRE ISOLAMENTO ANTI-CHAMA, SEÇÃO 50 MM2, 0,6/1KV (1 CONDUTOR) TP - FLEXÍVEL</t>
  </si>
  <si>
    <t>ELE-CAB-120</t>
  </si>
  <si>
    <t>ELE-CAB-145</t>
  </si>
  <si>
    <t>CABO DE COBRE ISOLAMENTO ANTI-CHAMA, SEÇÃO 6 MM2, 0,6/1KV (1
CONDUTOR) TP - FLEXÍVEL</t>
  </si>
  <si>
    <t>ELE-CAB-095</t>
  </si>
  <si>
    <t xml:space="preserve">CABO DE COBRE ISOLAMENTO ANTI-CHAMA, SEÇÃO 10 MM2, 0,6/1KV (1 CONDUTOR) TP - FLEXÍVEL </t>
  </si>
  <si>
    <t>ELE-CAB-125</t>
  </si>
  <si>
    <t xml:space="preserve">CABO DE COBRE ISOLAMENTO ANTI-CHAMA, SEÇÃO 70 MM2, 0,6/1KV (1 CONDUTOR) TP - FLEXÍVEL </t>
  </si>
  <si>
    <t>ELE-CAB-115</t>
  </si>
  <si>
    <t>CABO DE COBRE ISOLAMENTO ANTI-CHAMA, SEÇÃO 16 MM2, 0,6/1KV (1 CONDUTOR) TP - FLEXÍVEL</t>
  </si>
  <si>
    <t>ELE-CAB-100</t>
  </si>
  <si>
    <t>CABO DE COBRE ISOLAMENTO ANTI-CHAMA, SEÇÃO 35 MM2, 0,6/1KV (1 CONDUTOR) TP - FLEXÍVEL</t>
  </si>
  <si>
    <t>08.01.10</t>
  </si>
  <si>
    <t>ELE-CAB-135</t>
  </si>
  <si>
    <t xml:space="preserve">CABO DE COBRE ISOLAMENTO ANTI-CHAMA, SEÇÃO 120 MM2, 0,6/1KV (1 CONDUTOR) TP - FLEXÍVEL </t>
  </si>
  <si>
    <t xml:space="preserve">REMOÇÃO E RECOLOCAÇÃO DE  LUMINÁRIAS </t>
  </si>
  <si>
    <t>CABO DE COBRE ISOLAMENTO ANTI-CHAMA, SEÇÃO 240 MM2, 0,6/1KV (1
CONDUTOR) TP - FLEXÍVEL</t>
  </si>
  <si>
    <t>ELE-CAB-150</t>
  </si>
  <si>
    <t>08.01.11</t>
  </si>
  <si>
    <t>08.01.12</t>
  </si>
  <si>
    <t>08.09</t>
  </si>
  <si>
    <t>08.09.01</t>
  </si>
  <si>
    <t>08.09.02</t>
  </si>
  <si>
    <t>08.09.03</t>
  </si>
  <si>
    <t>08.09.04</t>
  </si>
  <si>
    <t>GARAGEM - ALIMENTADORES</t>
  </si>
  <si>
    <t>08.03.07</t>
  </si>
  <si>
    <t>08.03.08</t>
  </si>
  <si>
    <t>08.07.06</t>
  </si>
  <si>
    <t>08.07.07</t>
  </si>
  <si>
    <t>08.09.05</t>
  </si>
  <si>
    <t>08.09.06</t>
  </si>
  <si>
    <t>08.09.07</t>
  </si>
  <si>
    <t>08.09.08</t>
  </si>
  <si>
    <t>09.01.06</t>
  </si>
  <si>
    <t xml:space="preserve">TJMMG - TRIBUNAL DE JUSTIÇA MILITAR DO ESTADO DE MINAS GERAIS </t>
  </si>
  <si>
    <t>1º PAVIMENTO - ELÉTRICA CONVENCIONAL (SALAS)</t>
  </si>
  <si>
    <t>DISJUNTOR MONOPOLAR TERMOMAGNÉTICO 5KA, DE 20A</t>
  </si>
  <si>
    <t>ELE-DIS-008</t>
  </si>
  <si>
    <t>09.02</t>
  </si>
  <si>
    <t>09.02.01</t>
  </si>
  <si>
    <t>09.02.02</t>
  </si>
  <si>
    <t>09.02.03</t>
  </si>
  <si>
    <t>09.02.04</t>
  </si>
  <si>
    <t>09.02.05</t>
  </si>
  <si>
    <t>09.02.06</t>
  </si>
  <si>
    <t>09.02.07</t>
  </si>
  <si>
    <t>09.02.08</t>
  </si>
  <si>
    <t>ELE-CON-110</t>
  </si>
  <si>
    <t>CONDULETE TIPO X,LR,C,E EM ALUMÍNIO PARA ELETRODUTO ROSCADO D = 1"</t>
  </si>
  <si>
    <t>TOMADA SIMPLES - 2P + T - 10A COM PLACA</t>
  </si>
  <si>
    <t>ELE-TOM-005</t>
  </si>
  <si>
    <t>08.04.07</t>
  </si>
  <si>
    <t>08.03.09</t>
  </si>
  <si>
    <t>08.01.13</t>
  </si>
  <si>
    <t>08.05.10</t>
  </si>
  <si>
    <t>08.06.07</t>
  </si>
  <si>
    <t>08.07.08</t>
  </si>
  <si>
    <t>08.08.06</t>
  </si>
  <si>
    <t>08.09.09</t>
  </si>
  <si>
    <t>09.02.09</t>
  </si>
  <si>
    <t>SERVIÇOS DE BALACEAMENTO DE FASES EM TODOS OS QUADROS EXISTENTES DE ACORDO COM RELATORIO FORNECIDO PELO TJMMG. INSTALAÇÃO DE DPS A SER FORNECIDO PELO TJMMG</t>
  </si>
  <si>
    <t xml:space="preserve">PREÇO UNITÁRIO </t>
  </si>
  <si>
    <t>VALOR TOTAL</t>
  </si>
  <si>
    <t xml:space="preserve">BDI </t>
  </si>
  <si>
    <t>OBS.1: No cálculo do item 02.01, considerar como valor unitário o valor total de preço de custo (sem BDI) menos o valor relativo ao próprio item da mobilização e desmobilização da obra. O preço máximo corresponde ao percentual previsto na SETOP.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</si>
</sst>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#,##0.00_);[Red]\(&quot;R$&quot;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22"/>
      <name val="Calibri"/>
      <family val="2"/>
    </font>
    <font>
      <sz val="10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sz val="10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164" fontId="5" fillId="0" borderId="0" xfId="75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8" fillId="10" borderId="10" xfId="0" applyNumberFormat="1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164" fontId="8" fillId="10" borderId="10" xfId="75" applyFont="1" applyFill="1" applyBorder="1" applyAlignment="1">
      <alignment horizontal="center" vertical="center" wrapText="1"/>
    </xf>
    <xf numFmtId="44" fontId="5" fillId="0" borderId="0" xfId="45" applyFont="1" applyFill="1" applyAlignment="1">
      <alignment horizontal="center" vertical="center"/>
    </xf>
    <xf numFmtId="44" fontId="5" fillId="0" borderId="0" xfId="45" applyFont="1" applyFill="1" applyBorder="1" applyAlignment="1">
      <alignment horizontal="center" vertical="center"/>
    </xf>
    <xf numFmtId="44" fontId="5" fillId="0" borderId="10" xfId="45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49" fontId="44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justify" vertical="center" wrapText="1"/>
    </xf>
    <xf numFmtId="164" fontId="44" fillId="34" borderId="10" xfId="75" applyFont="1" applyFill="1" applyBorder="1" applyAlignment="1">
      <alignment horizontal="center" vertical="center"/>
    </xf>
    <xf numFmtId="164" fontId="44" fillId="34" borderId="10" xfId="75" applyFont="1" applyFill="1" applyBorder="1" applyAlignment="1">
      <alignment horizontal="right" vertical="center"/>
    </xf>
    <xf numFmtId="44" fontId="44" fillId="34" borderId="10" xfId="45" applyFont="1" applyFill="1" applyBorder="1" applyAlignment="1">
      <alignment horizontal="right" vertical="center"/>
    </xf>
    <xf numFmtId="4" fontId="5" fillId="0" borderId="11" xfId="75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49" applyFont="1" applyFill="1" applyBorder="1" applyAlignment="1">
      <alignment horizontal="justify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justify" vertical="center" wrapText="1"/>
      <protection/>
    </xf>
    <xf numFmtId="164" fontId="5" fillId="0" borderId="10" xfId="75" applyFont="1" applyFill="1" applyBorder="1" applyAlignment="1">
      <alignment horizontal="center" vertical="center"/>
    </xf>
    <xf numFmtId="44" fontId="5" fillId="0" borderId="10" xfId="45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 vertical="center" wrapText="1"/>
      <protection/>
    </xf>
    <xf numFmtId="2" fontId="5" fillId="0" borderId="10" xfId="75" applyNumberFormat="1" applyFont="1" applyFill="1" applyBorder="1" applyAlignment="1">
      <alignment horizontal="center" vertical="center"/>
    </xf>
    <xf numFmtId="44" fontId="5" fillId="0" borderId="10" xfId="4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justify" vertical="center" wrapText="1"/>
    </xf>
    <xf numFmtId="164" fontId="8" fillId="35" borderId="10" xfId="75" applyFont="1" applyFill="1" applyBorder="1" applyAlignment="1">
      <alignment horizontal="center" vertical="center" wrapText="1"/>
    </xf>
    <xf numFmtId="164" fontId="8" fillId="35" borderId="10" xfId="75" applyFont="1" applyFill="1" applyBorder="1" applyAlignment="1">
      <alignment horizontal="center" vertical="center"/>
    </xf>
    <xf numFmtId="164" fontId="5" fillId="0" borderId="10" xfId="75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164" fontId="7" fillId="0" borderId="10" xfId="75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4" fontId="5" fillId="0" borderId="10" xfId="75" applyFont="1" applyFill="1" applyBorder="1" applyAlignment="1">
      <alignment horizontal="left" vertical="center" wrapText="1"/>
    </xf>
    <xf numFmtId="0" fontId="5" fillId="36" borderId="10" xfId="49" applyFont="1" applyFill="1" applyBorder="1" applyAlignment="1">
      <alignment horizontal="left" vertical="center" wrapText="1"/>
      <protection/>
    </xf>
    <xf numFmtId="0" fontId="5" fillId="36" borderId="10" xfId="49" applyFont="1" applyFill="1" applyBorder="1" applyAlignment="1">
      <alignment horizontal="center" vertical="center" wrapText="1"/>
      <protection/>
    </xf>
    <xf numFmtId="164" fontId="5" fillId="0" borderId="10" xfId="75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36" borderId="10" xfId="49" applyFont="1" applyFill="1" applyBorder="1" applyAlignment="1">
      <alignment horizontal="justify" vertical="center" wrapText="1"/>
      <protection/>
    </xf>
    <xf numFmtId="164" fontId="5" fillId="36" borderId="10" xfId="75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164" fontId="7" fillId="0" borderId="12" xfId="75" applyFont="1" applyFill="1" applyBorder="1" applyAlignment="1">
      <alignment horizontal="center" vertical="center"/>
    </xf>
    <xf numFmtId="164" fontId="5" fillId="0" borderId="12" xfId="75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75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44" fontId="8" fillId="10" borderId="0" xfId="45" applyFont="1" applyFill="1" applyBorder="1" applyAlignment="1">
      <alignment horizontal="center" vertical="center"/>
    </xf>
    <xf numFmtId="164" fontId="8" fillId="35" borderId="0" xfId="75" applyFont="1" applyFill="1" applyBorder="1" applyAlignment="1">
      <alignment horizontal="center" vertical="center"/>
    </xf>
    <xf numFmtId="164" fontId="5" fillId="33" borderId="0" xfId="75" applyFont="1" applyFill="1" applyBorder="1" applyAlignment="1">
      <alignment horizontal="center" vertical="center"/>
    </xf>
    <xf numFmtId="164" fontId="7" fillId="0" borderId="0" xfId="75" applyFont="1" applyFill="1" applyBorder="1" applyAlignment="1">
      <alignment horizontal="center" vertical="center"/>
    </xf>
    <xf numFmtId="164" fontId="5" fillId="0" borderId="0" xfId="75" applyFont="1" applyFill="1" applyBorder="1" applyAlignment="1">
      <alignment horizontal="center" vertical="center"/>
    </xf>
    <xf numFmtId="44" fontId="5" fillId="0" borderId="0" xfId="45" applyFont="1" applyFill="1" applyBorder="1" applyAlignment="1">
      <alignment horizontal="right" vertical="center"/>
    </xf>
    <xf numFmtId="44" fontId="5" fillId="33" borderId="0" xfId="45" applyFont="1" applyFill="1" applyBorder="1" applyAlignment="1">
      <alignment horizontal="right" vertical="center"/>
    </xf>
    <xf numFmtId="44" fontId="5" fillId="33" borderId="0" xfId="45" applyFont="1" applyFill="1" applyBorder="1" applyAlignment="1">
      <alignment horizontal="center" vertical="center"/>
    </xf>
    <xf numFmtId="44" fontId="44" fillId="34" borderId="0" xfId="45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4" fontId="8" fillId="0" borderId="0" xfId="45" applyFont="1" applyFill="1" applyBorder="1" applyAlignment="1">
      <alignment horizontal="center" vertical="center"/>
    </xf>
    <xf numFmtId="164" fontId="8" fillId="0" borderId="0" xfId="75" applyFont="1" applyFill="1" applyBorder="1" applyAlignment="1">
      <alignment horizontal="center" vertical="center"/>
    </xf>
    <xf numFmtId="44" fontId="44" fillId="0" borderId="0" xfId="45" applyFont="1" applyFill="1" applyBorder="1" applyAlignment="1">
      <alignment horizontal="right" vertical="center"/>
    </xf>
    <xf numFmtId="10" fontId="5" fillId="0" borderId="10" xfId="60" applyNumberFormat="1" applyFont="1" applyFill="1" applyBorder="1" applyAlignment="1">
      <alignment horizontal="center" vertical="center"/>
    </xf>
    <xf numFmtId="9" fontId="5" fillId="0" borderId="10" xfId="60" applyFont="1" applyFill="1" applyBorder="1" applyAlignment="1">
      <alignment horizontal="center" vertical="center"/>
    </xf>
    <xf numFmtId="44" fontId="8" fillId="19" borderId="10" xfId="45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164" fontId="7" fillId="0" borderId="10" xfId="75" applyFont="1" applyFill="1" applyBorder="1" applyAlignment="1">
      <alignment horizontal="center" vertical="center" wrapText="1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2 2 2" xfId="51"/>
    <cellStyle name="Normal 2 2 3" xfId="52"/>
    <cellStyle name="Normal 3" xfId="53"/>
    <cellStyle name="Normal 3 2" xfId="54"/>
    <cellStyle name="Normal 4" xfId="55"/>
    <cellStyle name="Normal 4 2" xfId="56"/>
    <cellStyle name="Normal 5" xfId="57"/>
    <cellStyle name="Normal 6" xfId="58"/>
    <cellStyle name="Nota" xfId="59"/>
    <cellStyle name="Percent" xfId="60"/>
    <cellStyle name="Saída" xfId="61"/>
    <cellStyle name="Comma [0]" xfId="62"/>
    <cellStyle name="Separador de milhares 2" xfId="63"/>
    <cellStyle name="Separador de milhares 2 2" xfId="64"/>
    <cellStyle name="Separador de milhares 3" xfId="65"/>
    <cellStyle name="Separador de milhares 4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66"/>
  <sheetViews>
    <sheetView showGridLines="0" tabSelected="1" view="pageBreakPreview" zoomScale="95" zoomScaleSheetLayoutView="95" zoomScalePageLayoutView="0" workbookViewId="0" topLeftCell="A1">
      <pane ySplit="7" topLeftCell="A149" activePane="bottomLeft" state="frozen"/>
      <selection pane="topLeft" activeCell="A1" sqref="A1"/>
      <selection pane="bottomLeft" activeCell="I29" sqref="I29"/>
    </sheetView>
  </sheetViews>
  <sheetFormatPr defaultColWidth="9.140625" defaultRowHeight="12.75"/>
  <cols>
    <col min="1" max="1" width="10.8515625" style="1" customWidth="1"/>
    <col min="2" max="2" width="17.7109375" style="1" bestFit="1" customWidth="1"/>
    <col min="3" max="3" width="69.7109375" style="2" customWidth="1"/>
    <col min="4" max="4" width="8.57421875" style="3" customWidth="1"/>
    <col min="5" max="5" width="12.28125" style="3" customWidth="1"/>
    <col min="6" max="6" width="12.7109375" style="8" customWidth="1"/>
    <col min="7" max="7" width="15.8515625" style="8" customWidth="1"/>
    <col min="8" max="10" width="14.7109375" style="9" customWidth="1"/>
    <col min="11" max="12" width="10.00390625" style="34" customWidth="1"/>
    <col min="13" max="16384" width="9.140625" style="4" customWidth="1"/>
  </cols>
  <sheetData>
    <row r="1" spans="1:12" ht="12.75">
      <c r="A1" s="88" t="s">
        <v>259</v>
      </c>
      <c r="B1" s="88"/>
      <c r="C1" s="88"/>
      <c r="D1" s="88"/>
      <c r="E1" s="88"/>
      <c r="F1" s="88"/>
      <c r="G1" s="88"/>
      <c r="H1" s="75"/>
      <c r="I1" s="62"/>
      <c r="J1" s="62"/>
      <c r="K1" s="4"/>
      <c r="L1" s="4"/>
    </row>
    <row r="2" spans="1:12" ht="12.75">
      <c r="A2" s="88" t="s">
        <v>4</v>
      </c>
      <c r="B2" s="88"/>
      <c r="C2" s="88"/>
      <c r="D2" s="88"/>
      <c r="E2" s="88"/>
      <c r="F2" s="88"/>
      <c r="G2" s="88"/>
      <c r="H2" s="62"/>
      <c r="I2" s="62"/>
      <c r="J2" s="62"/>
      <c r="K2" s="4"/>
      <c r="L2" s="4"/>
    </row>
    <row r="3" spans="1:12" ht="12.75">
      <c r="A3" s="89" t="s">
        <v>60</v>
      </c>
      <c r="B3" s="89"/>
      <c r="C3" s="89"/>
      <c r="D3" s="89"/>
      <c r="E3" s="89"/>
      <c r="F3" s="89"/>
      <c r="G3" s="89"/>
      <c r="H3" s="63"/>
      <c r="I3" s="63"/>
      <c r="J3" s="63"/>
      <c r="K3" s="4"/>
      <c r="L3" s="4"/>
    </row>
    <row r="4" spans="1:12" ht="12.75">
      <c r="A4" s="89" t="s">
        <v>61</v>
      </c>
      <c r="B4" s="89"/>
      <c r="C4" s="89"/>
      <c r="D4" s="89"/>
      <c r="E4" s="89"/>
      <c r="F4" s="90"/>
      <c r="G4" s="90"/>
      <c r="H4" s="64"/>
      <c r="I4" s="64"/>
      <c r="J4" s="64"/>
      <c r="K4" s="4"/>
      <c r="L4" s="4"/>
    </row>
    <row r="5" spans="1:12" ht="12.75">
      <c r="A5" s="87" t="s">
        <v>58</v>
      </c>
      <c r="B5" s="87"/>
      <c r="C5" s="87"/>
      <c r="D5" s="87"/>
      <c r="E5" s="87"/>
      <c r="F5" s="87"/>
      <c r="G5" s="87"/>
      <c r="H5" s="75"/>
      <c r="I5" s="65"/>
      <c r="J5" s="65"/>
      <c r="K5" s="4"/>
      <c r="L5" s="4"/>
    </row>
    <row r="6" spans="1:12" ht="12.75">
      <c r="A6" s="87" t="s">
        <v>59</v>
      </c>
      <c r="B6" s="87"/>
      <c r="C6" s="87"/>
      <c r="D6" s="87"/>
      <c r="E6" s="87"/>
      <c r="F6" s="87"/>
      <c r="G6" s="87"/>
      <c r="H6" s="75"/>
      <c r="I6" s="65"/>
      <c r="J6" s="65"/>
      <c r="K6" s="4"/>
      <c r="L6" s="4"/>
    </row>
    <row r="7" spans="1:12" s="21" customFormat="1" ht="51" customHeight="1">
      <c r="A7" s="5" t="s">
        <v>0</v>
      </c>
      <c r="B7" s="6" t="s">
        <v>9</v>
      </c>
      <c r="C7" s="6" t="s">
        <v>2</v>
      </c>
      <c r="D7" s="7" t="s">
        <v>1</v>
      </c>
      <c r="E7" s="7" t="s">
        <v>5</v>
      </c>
      <c r="F7" s="81" t="s">
        <v>286</v>
      </c>
      <c r="G7" s="81" t="s">
        <v>287</v>
      </c>
      <c r="H7" s="76"/>
      <c r="I7" s="66"/>
      <c r="J7" s="66"/>
      <c r="K7" s="31"/>
      <c r="L7" s="31"/>
    </row>
    <row r="8" spans="1:10" s="22" customFormat="1" ht="12.75">
      <c r="A8" s="35" t="s">
        <v>77</v>
      </c>
      <c r="B8" s="35"/>
      <c r="C8" s="36" t="s">
        <v>62</v>
      </c>
      <c r="D8" s="37"/>
      <c r="E8" s="37"/>
      <c r="F8" s="38"/>
      <c r="G8" s="38"/>
      <c r="H8" s="77"/>
      <c r="I8" s="67"/>
      <c r="J8" s="67"/>
    </row>
    <row r="9" spans="1:10" s="22" customFormat="1" ht="12.75">
      <c r="A9" s="32" t="s">
        <v>63</v>
      </c>
      <c r="B9" s="32" t="s">
        <v>193</v>
      </c>
      <c r="C9" s="33" t="s">
        <v>78</v>
      </c>
      <c r="D9" s="39" t="s">
        <v>79</v>
      </c>
      <c r="E9" s="39">
        <v>4</v>
      </c>
      <c r="F9" s="26"/>
      <c r="G9" s="26"/>
      <c r="H9" s="70"/>
      <c r="I9" s="68"/>
      <c r="J9" s="68"/>
    </row>
    <row r="10" spans="1:10" s="11" customFormat="1" ht="12.75">
      <c r="A10" s="40"/>
      <c r="B10" s="40"/>
      <c r="C10" s="41" t="s">
        <v>64</v>
      </c>
      <c r="D10" s="42"/>
      <c r="E10" s="42"/>
      <c r="F10" s="26"/>
      <c r="G10" s="42"/>
      <c r="H10" s="69"/>
      <c r="I10" s="69"/>
      <c r="J10" s="69"/>
    </row>
    <row r="11" spans="1:10" s="22" customFormat="1" ht="12.75">
      <c r="A11" s="35" t="s">
        <v>80</v>
      </c>
      <c r="B11" s="35"/>
      <c r="C11" s="36" t="s">
        <v>81</v>
      </c>
      <c r="D11" s="37"/>
      <c r="E11" s="37"/>
      <c r="F11" s="38"/>
      <c r="G11" s="38"/>
      <c r="H11" s="77"/>
      <c r="I11" s="67"/>
      <c r="J11" s="67"/>
    </row>
    <row r="12" spans="1:16" ht="12.75">
      <c r="A12" s="32" t="s">
        <v>65</v>
      </c>
      <c r="B12" s="32" t="s">
        <v>82</v>
      </c>
      <c r="C12" s="33" t="s">
        <v>83</v>
      </c>
      <c r="D12" s="26" t="s">
        <v>84</v>
      </c>
      <c r="E12" s="26">
        <v>2</v>
      </c>
      <c r="F12" s="80"/>
      <c r="G12" s="26"/>
      <c r="H12" s="70"/>
      <c r="I12" s="70"/>
      <c r="J12" s="70"/>
      <c r="K12" s="4"/>
      <c r="L12" s="4"/>
      <c r="P12" s="12"/>
    </row>
    <row r="13" spans="1:12" ht="38.25">
      <c r="A13" s="32" t="s">
        <v>85</v>
      </c>
      <c r="B13" s="32" t="s">
        <v>86</v>
      </c>
      <c r="C13" s="33" t="s">
        <v>87</v>
      </c>
      <c r="D13" s="26" t="s">
        <v>50</v>
      </c>
      <c r="E13" s="26">
        <v>1</v>
      </c>
      <c r="F13" s="26"/>
      <c r="G13" s="26"/>
      <c r="H13" s="70"/>
      <c r="I13" s="70"/>
      <c r="J13" s="70"/>
      <c r="K13" s="4"/>
      <c r="L13" s="4"/>
    </row>
    <row r="14" spans="1:36" s="13" customFormat="1" ht="25.5">
      <c r="A14" s="32" t="s">
        <v>88</v>
      </c>
      <c r="B14" s="32" t="s">
        <v>89</v>
      </c>
      <c r="C14" s="43" t="s">
        <v>90</v>
      </c>
      <c r="D14" s="26" t="s">
        <v>50</v>
      </c>
      <c r="E14" s="26">
        <v>1</v>
      </c>
      <c r="F14" s="26"/>
      <c r="G14" s="26"/>
      <c r="H14" s="70"/>
      <c r="I14" s="70"/>
      <c r="J14" s="7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10" s="11" customFormat="1" ht="12.75">
      <c r="A15" s="40"/>
      <c r="B15" s="40"/>
      <c r="C15" s="41" t="s">
        <v>64</v>
      </c>
      <c r="D15" s="42"/>
      <c r="E15" s="42"/>
      <c r="F15" s="26"/>
      <c r="G15" s="42"/>
      <c r="H15" s="69"/>
      <c r="I15" s="69"/>
      <c r="J15" s="69"/>
    </row>
    <row r="16" spans="1:10" s="22" customFormat="1" ht="12.75">
      <c r="A16" s="35" t="s">
        <v>91</v>
      </c>
      <c r="B16" s="35"/>
      <c r="C16" s="36" t="s">
        <v>43</v>
      </c>
      <c r="D16" s="37"/>
      <c r="E16" s="37"/>
      <c r="F16" s="38"/>
      <c r="G16" s="38"/>
      <c r="H16" s="77"/>
      <c r="I16" s="67"/>
      <c r="J16" s="67"/>
    </row>
    <row r="17" spans="1:12" ht="12.75">
      <c r="A17" s="32" t="s">
        <v>66</v>
      </c>
      <c r="B17" s="32" t="s">
        <v>92</v>
      </c>
      <c r="C17" s="33" t="s">
        <v>239</v>
      </c>
      <c r="D17" s="26" t="s">
        <v>23</v>
      </c>
      <c r="E17" s="26">
        <v>150</v>
      </c>
      <c r="F17" s="26"/>
      <c r="G17" s="26"/>
      <c r="H17" s="70"/>
      <c r="I17" s="70"/>
      <c r="J17" s="70"/>
      <c r="K17" s="4"/>
      <c r="L17" s="4"/>
    </row>
    <row r="18" spans="1:12" ht="12.75">
      <c r="A18" s="32" t="s">
        <v>67</v>
      </c>
      <c r="B18" s="32" t="s">
        <v>44</v>
      </c>
      <c r="C18" s="33" t="s">
        <v>45</v>
      </c>
      <c r="D18" s="26" t="s">
        <v>41</v>
      </c>
      <c r="E18" s="26">
        <f>1.2*15.36</f>
        <v>18.43</v>
      </c>
      <c r="F18" s="26"/>
      <c r="G18" s="26"/>
      <c r="H18" s="70"/>
      <c r="I18" s="70"/>
      <c r="J18" s="70"/>
      <c r="K18" s="4"/>
      <c r="L18" s="4"/>
    </row>
    <row r="19" spans="1:12" ht="12.75">
      <c r="A19" s="32" t="s">
        <v>93</v>
      </c>
      <c r="B19" s="44" t="s">
        <v>46</v>
      </c>
      <c r="C19" s="33" t="s">
        <v>47</v>
      </c>
      <c r="D19" s="26" t="s">
        <v>3</v>
      </c>
      <c r="E19" s="26">
        <v>62</v>
      </c>
      <c r="F19" s="26"/>
      <c r="G19" s="26"/>
      <c r="H19" s="70"/>
      <c r="I19" s="70"/>
      <c r="J19" s="70"/>
      <c r="K19" s="4"/>
      <c r="L19" s="4"/>
    </row>
    <row r="20" spans="1:12" ht="12.75">
      <c r="A20" s="32" t="s">
        <v>186</v>
      </c>
      <c r="B20" s="32" t="s">
        <v>48</v>
      </c>
      <c r="C20" s="25" t="s">
        <v>49</v>
      </c>
      <c r="D20" s="39" t="s">
        <v>50</v>
      </c>
      <c r="E20" s="3">
        <v>8</v>
      </c>
      <c r="F20" s="26"/>
      <c r="G20" s="26"/>
      <c r="H20" s="70"/>
      <c r="I20" s="70"/>
      <c r="J20" s="70"/>
      <c r="K20" s="4"/>
      <c r="L20" s="4"/>
    </row>
    <row r="21" spans="1:12" ht="12.75">
      <c r="A21" s="32" t="s">
        <v>94</v>
      </c>
      <c r="B21" s="32" t="s">
        <v>51</v>
      </c>
      <c r="C21" s="45" t="s">
        <v>52</v>
      </c>
      <c r="D21" s="39" t="s">
        <v>53</v>
      </c>
      <c r="E21" s="26">
        <f>E18+E19*0.2*0.5</f>
        <v>24.63</v>
      </c>
      <c r="F21" s="26"/>
      <c r="G21" s="26"/>
      <c r="H21" s="70"/>
      <c r="I21" s="70"/>
      <c r="J21" s="70"/>
      <c r="K21" s="4"/>
      <c r="L21" s="4"/>
    </row>
    <row r="22" spans="1:12" ht="12.75">
      <c r="A22" s="32" t="s">
        <v>95</v>
      </c>
      <c r="B22" s="32" t="s">
        <v>54</v>
      </c>
      <c r="C22" s="46" t="s">
        <v>55</v>
      </c>
      <c r="D22" s="47" t="s">
        <v>53</v>
      </c>
      <c r="E22" s="26">
        <f>E21</f>
        <v>24.63</v>
      </c>
      <c r="F22" s="26"/>
      <c r="G22" s="26"/>
      <c r="H22" s="70"/>
      <c r="I22" s="70"/>
      <c r="J22" s="70"/>
      <c r="K22" s="4"/>
      <c r="L22" s="4"/>
    </row>
    <row r="23" spans="1:12" ht="12.75">
      <c r="A23" s="32" t="s">
        <v>96</v>
      </c>
      <c r="B23" s="32" t="s">
        <v>56</v>
      </c>
      <c r="C23" s="48" t="s">
        <v>57</v>
      </c>
      <c r="D23" s="26" t="s">
        <v>53</v>
      </c>
      <c r="E23" s="26">
        <f>E21*1.12</f>
        <v>27.59</v>
      </c>
      <c r="F23" s="26"/>
      <c r="G23" s="26"/>
      <c r="H23" s="70"/>
      <c r="I23" s="70"/>
      <c r="J23" s="70"/>
      <c r="K23" s="4"/>
      <c r="L23" s="4"/>
    </row>
    <row r="24" spans="1:12" ht="12.75">
      <c r="A24" s="32"/>
      <c r="B24" s="32"/>
      <c r="C24" s="41" t="s">
        <v>64</v>
      </c>
      <c r="D24" s="26"/>
      <c r="E24" s="26"/>
      <c r="F24" s="26"/>
      <c r="G24" s="42"/>
      <c r="H24" s="69"/>
      <c r="I24" s="69"/>
      <c r="J24" s="69"/>
      <c r="K24" s="4"/>
      <c r="L24" s="4"/>
    </row>
    <row r="25" spans="1:10" s="22" customFormat="1" ht="12.75">
      <c r="A25" s="35" t="s">
        <v>108</v>
      </c>
      <c r="B25" s="35"/>
      <c r="C25" s="36" t="s">
        <v>30</v>
      </c>
      <c r="D25" s="37"/>
      <c r="E25" s="37"/>
      <c r="F25" s="38"/>
      <c r="G25" s="38"/>
      <c r="H25" s="77"/>
      <c r="I25" s="67"/>
      <c r="J25" s="67"/>
    </row>
    <row r="26" spans="1:12" ht="25.5">
      <c r="A26" s="32" t="s">
        <v>68</v>
      </c>
      <c r="B26" s="32" t="s">
        <v>31</v>
      </c>
      <c r="C26" s="33" t="s">
        <v>32</v>
      </c>
      <c r="D26" s="26" t="s">
        <v>33</v>
      </c>
      <c r="E26" s="26">
        <f>E18*1.5</f>
        <v>27.65</v>
      </c>
      <c r="F26" s="26"/>
      <c r="G26" s="26"/>
      <c r="H26" s="70"/>
      <c r="I26" s="70"/>
      <c r="J26" s="70"/>
      <c r="K26" s="4"/>
      <c r="L26" s="4"/>
    </row>
    <row r="27" spans="1:12" ht="12.75">
      <c r="A27" s="32"/>
      <c r="B27" s="32"/>
      <c r="C27" s="41" t="s">
        <v>64</v>
      </c>
      <c r="D27" s="26"/>
      <c r="E27" s="26"/>
      <c r="F27" s="26"/>
      <c r="G27" s="42"/>
      <c r="H27" s="69"/>
      <c r="I27" s="69"/>
      <c r="J27" s="69"/>
      <c r="K27" s="4"/>
      <c r="L27" s="4"/>
    </row>
    <row r="28" spans="1:10" s="22" customFormat="1" ht="12.75">
      <c r="A28" s="35" t="s">
        <v>109</v>
      </c>
      <c r="B28" s="35"/>
      <c r="C28" s="36" t="s">
        <v>99</v>
      </c>
      <c r="D28" s="37"/>
      <c r="E28" s="37"/>
      <c r="F28" s="38"/>
      <c r="G28" s="38"/>
      <c r="H28" s="77"/>
      <c r="I28" s="67"/>
      <c r="J28" s="67"/>
    </row>
    <row r="29" spans="1:10" s="11" customFormat="1" ht="12.75">
      <c r="A29" s="49" t="s">
        <v>69</v>
      </c>
      <c r="B29" s="32" t="s">
        <v>100</v>
      </c>
      <c r="C29" s="50" t="s">
        <v>101</v>
      </c>
      <c r="D29" s="51" t="s">
        <v>41</v>
      </c>
      <c r="E29" s="26">
        <f>25*4*0.9+0.8*4*0.2+25*2*0.8+26</f>
        <v>156.64</v>
      </c>
      <c r="F29" s="26"/>
      <c r="G29" s="26"/>
      <c r="H29" s="70"/>
      <c r="I29" s="70"/>
      <c r="J29" s="70"/>
    </row>
    <row r="30" spans="1:10" s="11" customFormat="1" ht="12.75">
      <c r="A30" s="49" t="s">
        <v>70</v>
      </c>
      <c r="B30" s="32" t="s">
        <v>102</v>
      </c>
      <c r="C30" s="50" t="s">
        <v>103</v>
      </c>
      <c r="D30" s="51" t="s">
        <v>41</v>
      </c>
      <c r="E30" s="26">
        <f>E29</f>
        <v>156.64</v>
      </c>
      <c r="F30" s="26"/>
      <c r="G30" s="26"/>
      <c r="H30" s="70"/>
      <c r="I30" s="70"/>
      <c r="J30" s="70"/>
    </row>
    <row r="31" spans="1:12" ht="12.75">
      <c r="A31" s="32"/>
      <c r="B31" s="32"/>
      <c r="C31" s="41" t="s">
        <v>64</v>
      </c>
      <c r="D31" s="26"/>
      <c r="E31" s="26"/>
      <c r="F31" s="26"/>
      <c r="G31" s="42"/>
      <c r="H31" s="69"/>
      <c r="I31" s="69"/>
      <c r="J31" s="69"/>
      <c r="K31" s="4"/>
      <c r="L31" s="4"/>
    </row>
    <row r="32" spans="1:10" s="22" customFormat="1" ht="12.75">
      <c r="A32" s="35" t="s">
        <v>97</v>
      </c>
      <c r="B32" s="35"/>
      <c r="C32" s="36" t="s">
        <v>105</v>
      </c>
      <c r="D32" s="37"/>
      <c r="E32" s="37"/>
      <c r="F32" s="38"/>
      <c r="G32" s="38"/>
      <c r="H32" s="77"/>
      <c r="I32" s="67"/>
      <c r="J32" s="67"/>
    </row>
    <row r="33" spans="1:12" ht="25.5">
      <c r="A33" s="49" t="s">
        <v>71</v>
      </c>
      <c r="B33" s="32" t="s">
        <v>106</v>
      </c>
      <c r="C33" s="50" t="s">
        <v>107</v>
      </c>
      <c r="D33" s="26" t="s">
        <v>33</v>
      </c>
      <c r="E33" s="26">
        <v>110.84</v>
      </c>
      <c r="F33" s="26"/>
      <c r="G33" s="26"/>
      <c r="H33" s="70"/>
      <c r="I33" s="70"/>
      <c r="J33" s="70"/>
      <c r="K33" s="4"/>
      <c r="L33" s="4"/>
    </row>
    <row r="34" spans="1:12" ht="12.75">
      <c r="A34" s="32"/>
      <c r="B34" s="32"/>
      <c r="C34" s="41" t="s">
        <v>64</v>
      </c>
      <c r="D34" s="26"/>
      <c r="E34" s="26"/>
      <c r="F34" s="26"/>
      <c r="G34" s="42"/>
      <c r="H34" s="69"/>
      <c r="I34" s="69"/>
      <c r="J34" s="69"/>
      <c r="K34" s="4"/>
      <c r="L34" s="4"/>
    </row>
    <row r="35" spans="1:10" s="22" customFormat="1" ht="12.75">
      <c r="A35" s="35" t="s">
        <v>98</v>
      </c>
      <c r="B35" s="35"/>
      <c r="C35" s="36" t="s">
        <v>34</v>
      </c>
      <c r="D35" s="37"/>
      <c r="E35" s="37"/>
      <c r="F35" s="38"/>
      <c r="G35" s="38"/>
      <c r="H35" s="77"/>
      <c r="I35" s="67"/>
      <c r="J35" s="67"/>
    </row>
    <row r="36" spans="1:12" ht="25.5">
      <c r="A36" s="49" t="s">
        <v>72</v>
      </c>
      <c r="B36" s="32" t="s">
        <v>35</v>
      </c>
      <c r="C36" s="33" t="s">
        <v>36</v>
      </c>
      <c r="D36" s="26" t="s">
        <v>33</v>
      </c>
      <c r="E36" s="26">
        <f>E26*2+26</f>
        <v>81.3</v>
      </c>
      <c r="F36" s="26"/>
      <c r="G36" s="26"/>
      <c r="H36" s="70"/>
      <c r="I36" s="70"/>
      <c r="J36" s="70"/>
      <c r="K36" s="4"/>
      <c r="L36" s="4"/>
    </row>
    <row r="37" spans="1:12" ht="25.5">
      <c r="A37" s="49" t="s">
        <v>73</v>
      </c>
      <c r="B37" s="32" t="s">
        <v>37</v>
      </c>
      <c r="C37" s="33" t="s">
        <v>38</v>
      </c>
      <c r="D37" s="26" t="s">
        <v>33</v>
      </c>
      <c r="E37" s="26">
        <f>E36</f>
        <v>81.3</v>
      </c>
      <c r="F37" s="26"/>
      <c r="G37" s="26"/>
      <c r="H37" s="70"/>
      <c r="I37" s="70"/>
      <c r="J37" s="70"/>
      <c r="K37" s="4"/>
      <c r="L37" s="4"/>
    </row>
    <row r="38" spans="1:12" ht="25.5">
      <c r="A38" s="49" t="s">
        <v>74</v>
      </c>
      <c r="B38" s="32" t="s">
        <v>39</v>
      </c>
      <c r="C38" s="33" t="s">
        <v>40</v>
      </c>
      <c r="D38" s="26" t="s">
        <v>41</v>
      </c>
      <c r="E38" s="26">
        <f>E37</f>
        <v>81.3</v>
      </c>
      <c r="F38" s="26"/>
      <c r="G38" s="26"/>
      <c r="H38" s="70"/>
      <c r="I38" s="70"/>
      <c r="J38" s="70"/>
      <c r="K38" s="4"/>
      <c r="L38" s="4"/>
    </row>
    <row r="39" spans="1:12" ht="12.75">
      <c r="A39" s="32"/>
      <c r="B39" s="32"/>
      <c r="C39" s="41" t="s">
        <v>64</v>
      </c>
      <c r="D39" s="26"/>
      <c r="E39" s="26"/>
      <c r="F39" s="26"/>
      <c r="G39" s="42"/>
      <c r="H39" s="69"/>
      <c r="I39" s="69"/>
      <c r="J39" s="69"/>
      <c r="K39" s="4"/>
      <c r="L39" s="4"/>
    </row>
    <row r="40" spans="1:10" s="22" customFormat="1" ht="12.75">
      <c r="A40" s="35" t="s">
        <v>104</v>
      </c>
      <c r="B40" s="35"/>
      <c r="C40" s="36" t="s">
        <v>124</v>
      </c>
      <c r="D40" s="37"/>
      <c r="E40" s="37"/>
      <c r="F40" s="38"/>
      <c r="G40" s="38"/>
      <c r="H40" s="77"/>
      <c r="I40" s="67"/>
      <c r="J40" s="67"/>
    </row>
    <row r="41" spans="1:10" s="22" customFormat="1" ht="12.75">
      <c r="A41" s="35" t="s">
        <v>75</v>
      </c>
      <c r="B41" s="35"/>
      <c r="C41" s="36" t="s">
        <v>147</v>
      </c>
      <c r="D41" s="37"/>
      <c r="E41" s="37"/>
      <c r="F41" s="38"/>
      <c r="G41" s="38"/>
      <c r="H41" s="77"/>
      <c r="I41" s="67"/>
      <c r="J41" s="67"/>
    </row>
    <row r="42" spans="1:12" ht="76.5">
      <c r="A42" s="49" t="s">
        <v>110</v>
      </c>
      <c r="B42" s="32" t="s">
        <v>8</v>
      </c>
      <c r="C42" s="23" t="s">
        <v>202</v>
      </c>
      <c r="D42" s="26" t="s">
        <v>23</v>
      </c>
      <c r="E42" s="26">
        <v>1</v>
      </c>
      <c r="F42" s="30"/>
      <c r="G42" s="30"/>
      <c r="H42" s="70"/>
      <c r="I42" s="68"/>
      <c r="J42" s="68"/>
      <c r="K42" s="4"/>
      <c r="L42" s="4"/>
    </row>
    <row r="43" spans="1:12" s="21" customFormat="1" ht="25.5">
      <c r="A43" s="49" t="s">
        <v>184</v>
      </c>
      <c r="B43" s="24" t="s">
        <v>216</v>
      </c>
      <c r="C43" s="25" t="s">
        <v>215</v>
      </c>
      <c r="D43" s="26" t="s">
        <v>3</v>
      </c>
      <c r="E43" s="26">
        <v>35</v>
      </c>
      <c r="F43" s="27"/>
      <c r="G43" s="10"/>
      <c r="H43" s="71"/>
      <c r="I43" s="71"/>
      <c r="J43" s="71"/>
      <c r="K43" s="31"/>
      <c r="L43" s="31"/>
    </row>
    <row r="44" spans="1:12" s="21" customFormat="1" ht="12.75">
      <c r="A44" s="49" t="s">
        <v>185</v>
      </c>
      <c r="B44" s="24" t="s">
        <v>22</v>
      </c>
      <c r="C44" s="23" t="s">
        <v>21</v>
      </c>
      <c r="D44" s="29" t="s">
        <v>3</v>
      </c>
      <c r="E44" s="26">
        <v>200</v>
      </c>
      <c r="F44" s="30"/>
      <c r="G44" s="10"/>
      <c r="H44" s="71"/>
      <c r="I44" s="71"/>
      <c r="J44" s="71"/>
      <c r="K44" s="31"/>
      <c r="L44" s="31"/>
    </row>
    <row r="45" spans="1:12" s="21" customFormat="1" ht="25.5">
      <c r="A45" s="49" t="s">
        <v>207</v>
      </c>
      <c r="B45" s="24" t="s">
        <v>12</v>
      </c>
      <c r="C45" s="25" t="s">
        <v>229</v>
      </c>
      <c r="D45" s="26" t="s">
        <v>3</v>
      </c>
      <c r="E45" s="26">
        <v>720</v>
      </c>
      <c r="F45" s="27"/>
      <c r="G45" s="10"/>
      <c r="H45" s="71"/>
      <c r="I45" s="71"/>
      <c r="J45" s="71"/>
      <c r="K45" s="31"/>
      <c r="L45" s="31"/>
    </row>
    <row r="46" spans="1:12" s="21" customFormat="1" ht="25.5">
      <c r="A46" s="49" t="s">
        <v>208</v>
      </c>
      <c r="B46" s="24" t="s">
        <v>230</v>
      </c>
      <c r="C46" s="23" t="s">
        <v>231</v>
      </c>
      <c r="D46" s="26" t="s">
        <v>3</v>
      </c>
      <c r="E46" s="26">
        <v>180</v>
      </c>
      <c r="F46" s="27"/>
      <c r="G46" s="10"/>
      <c r="H46" s="71"/>
      <c r="I46" s="71"/>
      <c r="J46" s="71"/>
      <c r="K46" s="31"/>
      <c r="L46" s="31"/>
    </row>
    <row r="47" spans="1:12" s="21" customFormat="1" ht="25.5">
      <c r="A47" s="49" t="s">
        <v>209</v>
      </c>
      <c r="B47" s="24" t="s">
        <v>232</v>
      </c>
      <c r="C47" s="25" t="s">
        <v>235</v>
      </c>
      <c r="D47" s="26" t="s">
        <v>3</v>
      </c>
      <c r="E47" s="26">
        <v>60</v>
      </c>
      <c r="F47" s="27"/>
      <c r="G47" s="10"/>
      <c r="H47" s="71"/>
      <c r="I47" s="71"/>
      <c r="J47" s="71"/>
      <c r="K47" s="31"/>
      <c r="L47" s="31"/>
    </row>
    <row r="48" spans="1:12" s="21" customFormat="1" ht="25.5">
      <c r="A48" s="49" t="s">
        <v>210</v>
      </c>
      <c r="B48" s="24" t="s">
        <v>241</v>
      </c>
      <c r="C48" s="25" t="s">
        <v>240</v>
      </c>
      <c r="D48" s="26" t="s">
        <v>3</v>
      </c>
      <c r="E48" s="26">
        <v>60</v>
      </c>
      <c r="F48" s="27"/>
      <c r="G48" s="10"/>
      <c r="H48" s="71"/>
      <c r="I48" s="71"/>
      <c r="J48" s="71"/>
      <c r="K48" s="31"/>
      <c r="L48" s="31"/>
    </row>
    <row r="49" spans="1:12" s="21" customFormat="1" ht="12.75">
      <c r="A49" s="49" t="s">
        <v>217</v>
      </c>
      <c r="B49" s="24" t="s">
        <v>6</v>
      </c>
      <c r="C49" s="25" t="s">
        <v>7</v>
      </c>
      <c r="D49" s="29" t="s">
        <v>3</v>
      </c>
      <c r="E49" s="26">
        <v>20</v>
      </c>
      <c r="F49" s="27"/>
      <c r="G49" s="10"/>
      <c r="H49" s="71"/>
      <c r="I49" s="71"/>
      <c r="J49" s="71"/>
      <c r="K49" s="31"/>
      <c r="L49" s="31"/>
    </row>
    <row r="50" spans="1:12" s="21" customFormat="1" ht="12.75">
      <c r="A50" s="49" t="s">
        <v>218</v>
      </c>
      <c r="B50" s="24" t="s">
        <v>272</v>
      </c>
      <c r="C50" s="25" t="s">
        <v>273</v>
      </c>
      <c r="D50" s="26" t="s">
        <v>10</v>
      </c>
      <c r="E50" s="26">
        <v>6</v>
      </c>
      <c r="F50" s="27"/>
      <c r="G50" s="10"/>
      <c r="H50" s="71"/>
      <c r="I50" s="71"/>
      <c r="J50" s="71"/>
      <c r="K50" s="31"/>
      <c r="L50" s="31"/>
    </row>
    <row r="51" spans="1:12" s="21" customFormat="1" ht="12.75">
      <c r="A51" s="49" t="s">
        <v>236</v>
      </c>
      <c r="B51" s="24" t="s">
        <v>14</v>
      </c>
      <c r="C51" s="25" t="s">
        <v>13</v>
      </c>
      <c r="D51" s="26" t="s">
        <v>3</v>
      </c>
      <c r="E51" s="26">
        <v>16</v>
      </c>
      <c r="F51" s="27"/>
      <c r="G51" s="10"/>
      <c r="H51" s="71"/>
      <c r="I51" s="71"/>
      <c r="J51" s="71"/>
      <c r="K51" s="31"/>
      <c r="L51" s="31"/>
    </row>
    <row r="52" spans="1:12" s="21" customFormat="1" ht="12.75">
      <c r="A52" s="49" t="s">
        <v>242</v>
      </c>
      <c r="B52" s="24" t="s">
        <v>8</v>
      </c>
      <c r="C52" s="25" t="s">
        <v>220</v>
      </c>
      <c r="D52" s="29" t="s">
        <v>10</v>
      </c>
      <c r="E52" s="26">
        <v>2</v>
      </c>
      <c r="F52" s="30"/>
      <c r="G52" s="30"/>
      <c r="H52" s="71"/>
      <c r="I52" s="71"/>
      <c r="J52" s="71"/>
      <c r="K52" s="31"/>
      <c r="L52" s="31"/>
    </row>
    <row r="53" spans="1:12" s="21" customFormat="1" ht="12.75">
      <c r="A53" s="49" t="s">
        <v>243</v>
      </c>
      <c r="B53" s="24" t="s">
        <v>25</v>
      </c>
      <c r="C53" s="25" t="s">
        <v>24</v>
      </c>
      <c r="D53" s="29" t="s">
        <v>10</v>
      </c>
      <c r="E53" s="26">
        <v>4</v>
      </c>
      <c r="F53" s="30"/>
      <c r="G53" s="10"/>
      <c r="H53" s="71"/>
      <c r="I53" s="71"/>
      <c r="J53" s="71"/>
      <c r="K53" s="31"/>
      <c r="L53" s="31"/>
    </row>
    <row r="54" spans="1:12" s="21" customFormat="1" ht="12.75">
      <c r="A54" s="49" t="s">
        <v>278</v>
      </c>
      <c r="B54" s="24" t="s">
        <v>8</v>
      </c>
      <c r="C54" s="25" t="s">
        <v>219</v>
      </c>
      <c r="D54" s="29" t="s">
        <v>10</v>
      </c>
      <c r="E54" s="26">
        <v>1</v>
      </c>
      <c r="F54" s="30"/>
      <c r="G54" s="30"/>
      <c r="H54" s="71"/>
      <c r="I54" s="72"/>
      <c r="J54" s="72"/>
      <c r="K54" s="31"/>
      <c r="L54" s="31"/>
    </row>
    <row r="55" spans="1:10" s="11" customFormat="1" ht="12.75">
      <c r="A55" s="40"/>
      <c r="B55" s="40"/>
      <c r="C55" s="41" t="s">
        <v>64</v>
      </c>
      <c r="D55" s="42"/>
      <c r="E55" s="42"/>
      <c r="F55" s="26"/>
      <c r="G55" s="42"/>
      <c r="H55" s="69"/>
      <c r="I55" s="69"/>
      <c r="J55" s="69"/>
    </row>
    <row r="56" spans="1:10" s="22" customFormat="1" ht="12.75">
      <c r="A56" s="35" t="s">
        <v>76</v>
      </c>
      <c r="B56" s="35"/>
      <c r="C56" s="36" t="s">
        <v>249</v>
      </c>
      <c r="D56" s="37"/>
      <c r="E56" s="37"/>
      <c r="F56" s="38"/>
      <c r="G56" s="38"/>
      <c r="H56" s="77"/>
      <c r="I56" s="67"/>
      <c r="J56" s="67"/>
    </row>
    <row r="57" spans="1:12" s="21" customFormat="1" ht="76.5">
      <c r="A57" s="28" t="s">
        <v>111</v>
      </c>
      <c r="B57" s="32" t="s">
        <v>8</v>
      </c>
      <c r="C57" s="25" t="s">
        <v>205</v>
      </c>
      <c r="D57" s="29" t="s">
        <v>23</v>
      </c>
      <c r="E57" s="26">
        <v>1</v>
      </c>
      <c r="F57" s="30"/>
      <c r="G57" s="30"/>
      <c r="H57" s="71"/>
      <c r="I57" s="72"/>
      <c r="J57" s="72"/>
      <c r="K57" s="31"/>
      <c r="L57" s="31"/>
    </row>
    <row r="58" spans="1:12" s="21" customFormat="1" ht="25.5">
      <c r="A58" s="28" t="s">
        <v>113</v>
      </c>
      <c r="B58" s="24" t="s">
        <v>228</v>
      </c>
      <c r="C58" s="25" t="s">
        <v>227</v>
      </c>
      <c r="D58" s="26" t="s">
        <v>3</v>
      </c>
      <c r="E58" s="26">
        <v>150</v>
      </c>
      <c r="F58" s="27"/>
      <c r="G58" s="10"/>
      <c r="H58" s="71"/>
      <c r="I58" s="71"/>
      <c r="J58" s="71"/>
      <c r="K58" s="31"/>
      <c r="L58" s="31"/>
    </row>
    <row r="59" spans="1:12" s="21" customFormat="1" ht="25.5">
      <c r="A59" s="28" t="s">
        <v>114</v>
      </c>
      <c r="B59" s="24" t="s">
        <v>19</v>
      </c>
      <c r="C59" s="23" t="s">
        <v>18</v>
      </c>
      <c r="D59" s="26" t="s">
        <v>3</v>
      </c>
      <c r="E59" s="26">
        <f>30</f>
        <v>30</v>
      </c>
      <c r="F59" s="27"/>
      <c r="G59" s="10"/>
      <c r="H59" s="71"/>
      <c r="I59" s="71"/>
      <c r="J59" s="71"/>
      <c r="K59" s="31"/>
      <c r="L59" s="31"/>
    </row>
    <row r="60" spans="1:12" s="21" customFormat="1" ht="25.5">
      <c r="A60" s="28" t="s">
        <v>115</v>
      </c>
      <c r="B60" s="24" t="s">
        <v>225</v>
      </c>
      <c r="C60" s="25" t="s">
        <v>224</v>
      </c>
      <c r="D60" s="26" t="s">
        <v>3</v>
      </c>
      <c r="E60" s="26">
        <f>30*4</f>
        <v>120</v>
      </c>
      <c r="F60" s="27"/>
      <c r="G60" s="10"/>
      <c r="H60" s="71"/>
      <c r="I60" s="71"/>
      <c r="J60" s="71"/>
      <c r="K60" s="31"/>
      <c r="L60" s="31"/>
    </row>
    <row r="61" spans="1:12" s="21" customFormat="1" ht="25.5">
      <c r="A61" s="28" t="s">
        <v>116</v>
      </c>
      <c r="B61" s="24" t="s">
        <v>223</v>
      </c>
      <c r="C61" s="25" t="s">
        <v>222</v>
      </c>
      <c r="D61" s="26" t="s">
        <v>3</v>
      </c>
      <c r="E61" s="26">
        <v>120</v>
      </c>
      <c r="F61" s="27"/>
      <c r="G61" s="10"/>
      <c r="H61" s="71"/>
      <c r="I61" s="71"/>
      <c r="J61" s="71"/>
      <c r="K61" s="31"/>
      <c r="L61" s="31"/>
    </row>
    <row r="62" spans="1:12" s="21" customFormat="1" ht="25.5">
      <c r="A62" s="28" t="s">
        <v>126</v>
      </c>
      <c r="B62" s="24" t="s">
        <v>226</v>
      </c>
      <c r="C62" s="25" t="s">
        <v>221</v>
      </c>
      <c r="D62" s="26" t="s">
        <v>3</v>
      </c>
      <c r="E62" s="26">
        <f>30*8</f>
        <v>240</v>
      </c>
      <c r="F62" s="27"/>
      <c r="G62" s="10"/>
      <c r="H62" s="71"/>
      <c r="I62" s="71"/>
      <c r="J62" s="71"/>
      <c r="K62" s="31"/>
      <c r="L62" s="31"/>
    </row>
    <row r="63" spans="1:10" s="11" customFormat="1" ht="12.75">
      <c r="A63" s="40"/>
      <c r="B63" s="40"/>
      <c r="C63" s="41" t="s">
        <v>64</v>
      </c>
      <c r="D63" s="42"/>
      <c r="E63" s="42"/>
      <c r="F63" s="26"/>
      <c r="G63" s="42"/>
      <c r="H63" s="69"/>
      <c r="I63" s="69"/>
      <c r="J63" s="69"/>
    </row>
    <row r="64" spans="1:10" s="22" customFormat="1" ht="12.75">
      <c r="A64" s="35" t="s">
        <v>112</v>
      </c>
      <c r="B64" s="35"/>
      <c r="C64" s="36" t="s">
        <v>125</v>
      </c>
      <c r="D64" s="37"/>
      <c r="E64" s="37"/>
      <c r="F64" s="38"/>
      <c r="G64" s="38"/>
      <c r="H64" s="77"/>
      <c r="I64" s="67"/>
      <c r="J64" s="67"/>
    </row>
    <row r="65" spans="1:12" s="21" customFormat="1" ht="12.75">
      <c r="A65" s="28" t="s">
        <v>117</v>
      </c>
      <c r="B65" s="24" t="s">
        <v>187</v>
      </c>
      <c r="C65" s="25" t="s">
        <v>179</v>
      </c>
      <c r="D65" s="20" t="s">
        <v>23</v>
      </c>
      <c r="E65" s="26">
        <v>1</v>
      </c>
      <c r="F65" s="27"/>
      <c r="G65" s="10"/>
      <c r="H65" s="71"/>
      <c r="I65" s="71"/>
      <c r="J65" s="71"/>
      <c r="K65" s="31"/>
      <c r="L65" s="31"/>
    </row>
    <row r="66" spans="1:12" s="21" customFormat="1" ht="25.5">
      <c r="A66" s="28" t="s">
        <v>118</v>
      </c>
      <c r="B66" s="24" t="s">
        <v>234</v>
      </c>
      <c r="C66" s="25" t="s">
        <v>229</v>
      </c>
      <c r="D66" s="26" t="s">
        <v>3</v>
      </c>
      <c r="E66" s="26">
        <v>120</v>
      </c>
      <c r="F66" s="27"/>
      <c r="G66" s="10"/>
      <c r="H66" s="71"/>
      <c r="I66" s="71"/>
      <c r="J66" s="71"/>
      <c r="K66" s="31"/>
      <c r="L66" s="31"/>
    </row>
    <row r="67" spans="1:12" s="21" customFormat="1" ht="12.75">
      <c r="A67" s="28" t="s">
        <v>119</v>
      </c>
      <c r="B67" s="24" t="s">
        <v>6</v>
      </c>
      <c r="C67" s="25" t="s">
        <v>7</v>
      </c>
      <c r="D67" s="26" t="s">
        <v>3</v>
      </c>
      <c r="E67" s="26">
        <v>50</v>
      </c>
      <c r="F67" s="27"/>
      <c r="G67" s="10"/>
      <c r="H67" s="71"/>
      <c r="I67" s="71"/>
      <c r="J67" s="71"/>
      <c r="K67" s="31"/>
      <c r="L67" s="31"/>
    </row>
    <row r="68" spans="1:12" s="21" customFormat="1" ht="12.75">
      <c r="A68" s="28" t="s">
        <v>120</v>
      </c>
      <c r="B68" s="24" t="s">
        <v>272</v>
      </c>
      <c r="C68" s="25" t="s">
        <v>273</v>
      </c>
      <c r="D68" s="26" t="s">
        <v>10</v>
      </c>
      <c r="E68" s="26">
        <v>14</v>
      </c>
      <c r="F68" s="27"/>
      <c r="G68" s="10"/>
      <c r="H68" s="71"/>
      <c r="I68" s="71"/>
      <c r="J68" s="71"/>
      <c r="K68" s="31"/>
      <c r="L68" s="31"/>
    </row>
    <row r="69" spans="1:12" s="21" customFormat="1" ht="12.75">
      <c r="A69" s="28" t="s">
        <v>213</v>
      </c>
      <c r="B69" s="24" t="s">
        <v>16</v>
      </c>
      <c r="C69" s="23" t="s">
        <v>15</v>
      </c>
      <c r="D69" s="26" t="s">
        <v>3</v>
      </c>
      <c r="E69" s="26">
        <v>10</v>
      </c>
      <c r="F69" s="27"/>
      <c r="G69" s="10"/>
      <c r="H69" s="71"/>
      <c r="I69" s="71"/>
      <c r="J69" s="71"/>
      <c r="K69" s="31"/>
      <c r="L69" s="31"/>
    </row>
    <row r="70" spans="1:12" s="21" customFormat="1" ht="12.75">
      <c r="A70" s="28" t="s">
        <v>214</v>
      </c>
      <c r="B70" s="24" t="s">
        <v>22</v>
      </c>
      <c r="C70" s="23" t="s">
        <v>21</v>
      </c>
      <c r="D70" s="26" t="s">
        <v>3</v>
      </c>
      <c r="E70" s="26">
        <v>150</v>
      </c>
      <c r="F70" s="27"/>
      <c r="G70" s="10"/>
      <c r="H70" s="71"/>
      <c r="I70" s="71"/>
      <c r="J70" s="71"/>
      <c r="K70" s="31"/>
      <c r="L70" s="31"/>
    </row>
    <row r="71" spans="1:12" s="21" customFormat="1" ht="12.75">
      <c r="A71" s="28" t="s">
        <v>250</v>
      </c>
      <c r="B71" s="24" t="s">
        <v>8</v>
      </c>
      <c r="C71" s="25" t="s">
        <v>220</v>
      </c>
      <c r="D71" s="29" t="s">
        <v>10</v>
      </c>
      <c r="E71" s="26">
        <v>4</v>
      </c>
      <c r="F71" s="30"/>
      <c r="G71" s="30"/>
      <c r="H71" s="71"/>
      <c r="I71" s="71"/>
      <c r="J71" s="71"/>
      <c r="K71" s="31"/>
      <c r="L71" s="31"/>
    </row>
    <row r="72" spans="1:12" s="21" customFormat="1" ht="12.75">
      <c r="A72" s="28" t="s">
        <v>251</v>
      </c>
      <c r="B72" s="24" t="s">
        <v>25</v>
      </c>
      <c r="C72" s="25" t="s">
        <v>24</v>
      </c>
      <c r="D72" s="29" t="s">
        <v>10</v>
      </c>
      <c r="E72" s="26">
        <v>3</v>
      </c>
      <c r="F72" s="30"/>
      <c r="G72" s="10"/>
      <c r="H72" s="71"/>
      <c r="I72" s="71"/>
      <c r="J72" s="71"/>
      <c r="K72" s="31"/>
      <c r="L72" s="31"/>
    </row>
    <row r="73" spans="1:12" s="21" customFormat="1" ht="12.75">
      <c r="A73" s="28" t="s">
        <v>277</v>
      </c>
      <c r="B73" s="24" t="s">
        <v>27</v>
      </c>
      <c r="C73" s="25" t="s">
        <v>26</v>
      </c>
      <c r="D73" s="26" t="s">
        <v>10</v>
      </c>
      <c r="E73" s="26">
        <v>2</v>
      </c>
      <c r="F73" s="27"/>
      <c r="G73" s="10"/>
      <c r="H73" s="71"/>
      <c r="I73" s="71"/>
      <c r="J73" s="71"/>
      <c r="K73" s="31"/>
      <c r="L73" s="31"/>
    </row>
    <row r="74" spans="1:10" s="11" customFormat="1" ht="12.75">
      <c r="A74" s="40"/>
      <c r="B74" s="40"/>
      <c r="C74" s="41" t="s">
        <v>64</v>
      </c>
      <c r="D74" s="42"/>
      <c r="E74" s="42"/>
      <c r="F74" s="26"/>
      <c r="G74" s="42"/>
      <c r="H74" s="69"/>
      <c r="I74" s="69"/>
      <c r="J74" s="69"/>
    </row>
    <row r="75" spans="1:10" s="22" customFormat="1" ht="12.75">
      <c r="A75" s="35" t="s">
        <v>121</v>
      </c>
      <c r="B75" s="35"/>
      <c r="C75" s="36" t="s">
        <v>127</v>
      </c>
      <c r="D75" s="37"/>
      <c r="E75" s="37"/>
      <c r="F75" s="38"/>
      <c r="G75" s="38"/>
      <c r="H75" s="77"/>
      <c r="I75" s="67"/>
      <c r="J75" s="67"/>
    </row>
    <row r="76" spans="1:12" s="21" customFormat="1" ht="12.75">
      <c r="A76" s="28" t="s">
        <v>122</v>
      </c>
      <c r="B76" s="24" t="s">
        <v>187</v>
      </c>
      <c r="C76" s="25" t="s">
        <v>179</v>
      </c>
      <c r="D76" s="20" t="s">
        <v>23</v>
      </c>
      <c r="E76" s="26">
        <v>1</v>
      </c>
      <c r="F76" s="27"/>
      <c r="G76" s="10"/>
      <c r="H76" s="71"/>
      <c r="I76" s="71"/>
      <c r="J76" s="71"/>
      <c r="K76" s="31"/>
      <c r="L76" s="31"/>
    </row>
    <row r="77" spans="1:12" s="21" customFormat="1" ht="12.75">
      <c r="A77" s="28" t="s">
        <v>128</v>
      </c>
      <c r="B77" s="24" t="s">
        <v>6</v>
      </c>
      <c r="C77" s="25" t="s">
        <v>7</v>
      </c>
      <c r="D77" s="26" t="s">
        <v>3</v>
      </c>
      <c r="E77" s="26">
        <v>60</v>
      </c>
      <c r="F77" s="27"/>
      <c r="G77" s="10"/>
      <c r="H77" s="71"/>
      <c r="I77" s="71"/>
      <c r="J77" s="71"/>
      <c r="K77" s="31"/>
      <c r="L77" s="31"/>
    </row>
    <row r="78" spans="1:12" s="21" customFormat="1" ht="12.75">
      <c r="A78" s="28" t="s">
        <v>129</v>
      </c>
      <c r="B78" s="24" t="s">
        <v>272</v>
      </c>
      <c r="C78" s="25" t="s">
        <v>273</v>
      </c>
      <c r="D78" s="26" t="s">
        <v>10</v>
      </c>
      <c r="E78" s="26">
        <v>16</v>
      </c>
      <c r="F78" s="27"/>
      <c r="G78" s="10"/>
      <c r="H78" s="71"/>
      <c r="I78" s="71"/>
      <c r="J78" s="71"/>
      <c r="K78" s="31"/>
      <c r="L78" s="31"/>
    </row>
    <row r="79" spans="1:12" s="21" customFormat="1" ht="12.75">
      <c r="A79" s="28" t="s">
        <v>130</v>
      </c>
      <c r="B79" s="24" t="s">
        <v>16</v>
      </c>
      <c r="C79" s="25" t="s">
        <v>15</v>
      </c>
      <c r="D79" s="26" t="s">
        <v>3</v>
      </c>
      <c r="E79" s="26">
        <v>22</v>
      </c>
      <c r="F79" s="27"/>
      <c r="G79" s="10"/>
      <c r="H79" s="71"/>
      <c r="I79" s="71"/>
      <c r="J79" s="71"/>
      <c r="K79" s="31"/>
      <c r="L79" s="31"/>
    </row>
    <row r="80" spans="1:12" s="21" customFormat="1" ht="25.5">
      <c r="A80" s="28" t="s">
        <v>131</v>
      </c>
      <c r="B80" s="24" t="s">
        <v>234</v>
      </c>
      <c r="C80" s="25" t="s">
        <v>229</v>
      </c>
      <c r="D80" s="26" t="s">
        <v>3</v>
      </c>
      <c r="E80" s="26">
        <v>120</v>
      </c>
      <c r="F80" s="27"/>
      <c r="G80" s="10"/>
      <c r="H80" s="71"/>
      <c r="I80" s="71"/>
      <c r="J80" s="71"/>
      <c r="K80" s="31"/>
      <c r="L80" s="31"/>
    </row>
    <row r="81" spans="1:12" s="21" customFormat="1" ht="12.75">
      <c r="A81" s="28" t="s">
        <v>132</v>
      </c>
      <c r="B81" s="24" t="s">
        <v>22</v>
      </c>
      <c r="C81" s="23" t="s">
        <v>21</v>
      </c>
      <c r="D81" s="26" t="s">
        <v>3</v>
      </c>
      <c r="E81" s="26">
        <v>100</v>
      </c>
      <c r="F81" s="27"/>
      <c r="G81" s="10"/>
      <c r="H81" s="71"/>
      <c r="I81" s="71"/>
      <c r="J81" s="71"/>
      <c r="K81" s="31"/>
      <c r="L81" s="31"/>
    </row>
    <row r="82" spans="1:12" s="21" customFormat="1" ht="12.75">
      <c r="A82" s="28" t="s">
        <v>276</v>
      </c>
      <c r="B82" s="24" t="s">
        <v>8</v>
      </c>
      <c r="C82" s="25" t="s">
        <v>220</v>
      </c>
      <c r="D82" s="29" t="s">
        <v>10</v>
      </c>
      <c r="E82" s="26">
        <v>2</v>
      </c>
      <c r="F82" s="30"/>
      <c r="G82" s="30"/>
      <c r="H82" s="71"/>
      <c r="I82" s="71"/>
      <c r="J82" s="71"/>
      <c r="K82" s="31"/>
      <c r="L82" s="31"/>
    </row>
    <row r="83" spans="1:10" s="11" customFormat="1" ht="12.75">
      <c r="A83" s="28"/>
      <c r="B83" s="40"/>
      <c r="C83" s="41" t="s">
        <v>64</v>
      </c>
      <c r="D83" s="42"/>
      <c r="E83" s="42"/>
      <c r="F83" s="26"/>
      <c r="G83" s="42"/>
      <c r="H83" s="69"/>
      <c r="I83" s="69"/>
      <c r="J83" s="69"/>
    </row>
    <row r="84" spans="1:10" s="22" customFormat="1" ht="12.75">
      <c r="A84" s="35" t="s">
        <v>133</v>
      </c>
      <c r="B84" s="35"/>
      <c r="C84" s="36" t="s">
        <v>183</v>
      </c>
      <c r="D84" s="37"/>
      <c r="E84" s="37"/>
      <c r="F84" s="38"/>
      <c r="G84" s="38"/>
      <c r="H84" s="77"/>
      <c r="I84" s="67"/>
      <c r="J84" s="67"/>
    </row>
    <row r="85" spans="1:12" s="21" customFormat="1" ht="76.5">
      <c r="A85" s="28" t="s">
        <v>134</v>
      </c>
      <c r="B85" s="24" t="s">
        <v>8</v>
      </c>
      <c r="C85" s="23" t="s">
        <v>203</v>
      </c>
      <c r="D85" s="26" t="s">
        <v>10</v>
      </c>
      <c r="E85" s="26">
        <v>1</v>
      </c>
      <c r="F85" s="30"/>
      <c r="G85" s="30"/>
      <c r="H85" s="71"/>
      <c r="I85" s="72"/>
      <c r="J85" s="72"/>
      <c r="K85" s="31"/>
      <c r="L85" s="31"/>
    </row>
    <row r="86" spans="1:12" s="21" customFormat="1" ht="12.75">
      <c r="A86" s="28" t="s">
        <v>135</v>
      </c>
      <c r="B86" s="24" t="s">
        <v>8</v>
      </c>
      <c r="C86" s="25" t="s">
        <v>220</v>
      </c>
      <c r="D86" s="29" t="s">
        <v>10</v>
      </c>
      <c r="E86" s="26">
        <v>2</v>
      </c>
      <c r="F86" s="30"/>
      <c r="G86" s="30"/>
      <c r="H86" s="71"/>
      <c r="I86" s="71"/>
      <c r="J86" s="71"/>
      <c r="K86" s="31"/>
      <c r="L86" s="31"/>
    </row>
    <row r="87" spans="1:12" s="21" customFormat="1" ht="12.75">
      <c r="A87" s="28" t="s">
        <v>136</v>
      </c>
      <c r="B87" s="24" t="s">
        <v>188</v>
      </c>
      <c r="C87" s="23" t="s">
        <v>180</v>
      </c>
      <c r="D87" s="26" t="s">
        <v>23</v>
      </c>
      <c r="E87" s="26">
        <v>1</v>
      </c>
      <c r="F87" s="27"/>
      <c r="G87" s="10"/>
      <c r="H87" s="71"/>
      <c r="I87" s="71"/>
      <c r="J87" s="71"/>
      <c r="K87" s="31"/>
      <c r="L87" s="31"/>
    </row>
    <row r="88" spans="1:12" s="21" customFormat="1" ht="12.75">
      <c r="A88" s="28" t="s">
        <v>137</v>
      </c>
      <c r="B88" s="24" t="s">
        <v>189</v>
      </c>
      <c r="C88" s="23" t="s">
        <v>181</v>
      </c>
      <c r="D88" s="26" t="s">
        <v>23</v>
      </c>
      <c r="E88" s="26">
        <v>1</v>
      </c>
      <c r="F88" s="27"/>
      <c r="G88" s="10"/>
      <c r="H88" s="71"/>
      <c r="I88" s="71"/>
      <c r="J88" s="71"/>
      <c r="K88" s="31"/>
      <c r="L88" s="31"/>
    </row>
    <row r="89" spans="1:12" s="21" customFormat="1" ht="12.75">
      <c r="A89" s="28" t="s">
        <v>138</v>
      </c>
      <c r="B89" s="24" t="s">
        <v>14</v>
      </c>
      <c r="C89" s="25" t="s">
        <v>13</v>
      </c>
      <c r="D89" s="26" t="s">
        <v>3</v>
      </c>
      <c r="E89" s="26">
        <v>22</v>
      </c>
      <c r="F89" s="27"/>
      <c r="G89" s="10"/>
      <c r="H89" s="71"/>
      <c r="I89" s="71"/>
      <c r="J89" s="71"/>
      <c r="K89" s="31"/>
      <c r="L89" s="31"/>
    </row>
    <row r="90" spans="1:12" s="21" customFormat="1" ht="12.75">
      <c r="A90" s="28" t="s">
        <v>139</v>
      </c>
      <c r="B90" s="24" t="s">
        <v>272</v>
      </c>
      <c r="C90" s="25" t="s">
        <v>273</v>
      </c>
      <c r="D90" s="26" t="s">
        <v>10</v>
      </c>
      <c r="E90" s="26">
        <v>6</v>
      </c>
      <c r="F90" s="27"/>
      <c r="G90" s="10"/>
      <c r="H90" s="71"/>
      <c r="I90" s="71"/>
      <c r="J90" s="71"/>
      <c r="K90" s="31"/>
      <c r="L90" s="31"/>
    </row>
    <row r="91" spans="1:12" s="21" customFormat="1" ht="12.75">
      <c r="A91" s="28" t="s">
        <v>140</v>
      </c>
      <c r="B91" s="24" t="s">
        <v>6</v>
      </c>
      <c r="C91" s="25" t="s">
        <v>7</v>
      </c>
      <c r="D91" s="26" t="s">
        <v>3</v>
      </c>
      <c r="E91" s="26">
        <v>150</v>
      </c>
      <c r="F91" s="27"/>
      <c r="G91" s="10"/>
      <c r="H91" s="71"/>
      <c r="I91" s="71"/>
      <c r="J91" s="71"/>
      <c r="K91" s="31"/>
      <c r="L91" s="31"/>
    </row>
    <row r="92" spans="1:12" s="21" customFormat="1" ht="12.75">
      <c r="A92" s="28" t="s">
        <v>141</v>
      </c>
      <c r="B92" s="24" t="s">
        <v>22</v>
      </c>
      <c r="C92" s="23" t="s">
        <v>21</v>
      </c>
      <c r="D92" s="26" t="s">
        <v>3</v>
      </c>
      <c r="E92" s="26">
        <v>200</v>
      </c>
      <c r="F92" s="27"/>
      <c r="G92" s="10"/>
      <c r="H92" s="71"/>
      <c r="I92" s="71"/>
      <c r="J92" s="71"/>
      <c r="K92" s="31"/>
      <c r="L92" s="31"/>
    </row>
    <row r="93" spans="1:12" s="21" customFormat="1" ht="25.5">
      <c r="A93" s="28" t="s">
        <v>142</v>
      </c>
      <c r="B93" s="24" t="s">
        <v>237</v>
      </c>
      <c r="C93" s="23" t="s">
        <v>238</v>
      </c>
      <c r="D93" s="26" t="s">
        <v>3</v>
      </c>
      <c r="E93" s="26">
        <v>90</v>
      </c>
      <c r="F93" s="27"/>
      <c r="G93" s="10"/>
      <c r="H93" s="71"/>
      <c r="I93" s="71"/>
      <c r="J93" s="71"/>
      <c r="K93" s="31"/>
      <c r="L93" s="31"/>
    </row>
    <row r="94" spans="1:12" s="21" customFormat="1" ht="25.5">
      <c r="A94" s="28" t="s">
        <v>279</v>
      </c>
      <c r="B94" s="24" t="s">
        <v>230</v>
      </c>
      <c r="C94" s="23" t="s">
        <v>231</v>
      </c>
      <c r="D94" s="26" t="s">
        <v>3</v>
      </c>
      <c r="E94" s="26">
        <v>30</v>
      </c>
      <c r="F94" s="27"/>
      <c r="G94" s="10"/>
      <c r="H94" s="71"/>
      <c r="I94" s="71"/>
      <c r="J94" s="71"/>
      <c r="K94" s="31"/>
      <c r="L94" s="31"/>
    </row>
    <row r="95" spans="1:10" s="11" customFormat="1" ht="12.75">
      <c r="A95" s="28"/>
      <c r="B95" s="40"/>
      <c r="C95" s="41" t="s">
        <v>64</v>
      </c>
      <c r="D95" s="42"/>
      <c r="E95" s="42"/>
      <c r="F95" s="26"/>
      <c r="G95" s="42"/>
      <c r="H95" s="69"/>
      <c r="I95" s="69"/>
      <c r="J95" s="69"/>
    </row>
    <row r="96" spans="1:10" s="22" customFormat="1" ht="12.75">
      <c r="A96" s="35" t="s">
        <v>148</v>
      </c>
      <c r="B96" s="35"/>
      <c r="C96" s="36" t="s">
        <v>143</v>
      </c>
      <c r="D96" s="37"/>
      <c r="E96" s="37"/>
      <c r="F96" s="38"/>
      <c r="G96" s="38"/>
      <c r="H96" s="77"/>
      <c r="I96" s="67"/>
      <c r="J96" s="67"/>
    </row>
    <row r="97" spans="1:12" s="21" customFormat="1" ht="12.75">
      <c r="A97" s="28" t="s">
        <v>149</v>
      </c>
      <c r="B97" s="24" t="s">
        <v>187</v>
      </c>
      <c r="C97" s="23" t="s">
        <v>179</v>
      </c>
      <c r="D97" s="26" t="s">
        <v>23</v>
      </c>
      <c r="E97" s="26">
        <v>1</v>
      </c>
      <c r="F97" s="27"/>
      <c r="G97" s="10"/>
      <c r="H97" s="71"/>
      <c r="I97" s="71"/>
      <c r="J97" s="71"/>
      <c r="K97" s="31"/>
      <c r="L97" s="31"/>
    </row>
    <row r="98" spans="1:12" s="21" customFormat="1" ht="25.5">
      <c r="A98" s="28" t="s">
        <v>150</v>
      </c>
      <c r="B98" s="24" t="s">
        <v>234</v>
      </c>
      <c r="C98" s="25" t="s">
        <v>11</v>
      </c>
      <c r="D98" s="26" t="s">
        <v>3</v>
      </c>
      <c r="E98" s="26">
        <f>5*4*4</f>
        <v>80</v>
      </c>
      <c r="F98" s="27"/>
      <c r="G98" s="10"/>
      <c r="H98" s="71"/>
      <c r="I98" s="71"/>
      <c r="J98" s="71"/>
      <c r="K98" s="31"/>
      <c r="L98" s="31"/>
    </row>
    <row r="99" spans="1:12" s="21" customFormat="1" ht="12.75">
      <c r="A99" s="28" t="s">
        <v>151</v>
      </c>
      <c r="B99" s="24" t="s">
        <v>22</v>
      </c>
      <c r="C99" s="23" t="s">
        <v>21</v>
      </c>
      <c r="D99" s="26" t="s">
        <v>3</v>
      </c>
      <c r="E99" s="26">
        <v>100</v>
      </c>
      <c r="F99" s="27"/>
      <c r="G99" s="10"/>
      <c r="H99" s="71"/>
      <c r="I99" s="71"/>
      <c r="J99" s="71"/>
      <c r="K99" s="31"/>
      <c r="L99" s="31"/>
    </row>
    <row r="100" spans="1:12" s="21" customFormat="1" ht="12.75">
      <c r="A100" s="28" t="s">
        <v>152</v>
      </c>
      <c r="B100" s="24" t="s">
        <v>16</v>
      </c>
      <c r="C100" s="23" t="s">
        <v>15</v>
      </c>
      <c r="D100" s="26" t="s">
        <v>3</v>
      </c>
      <c r="E100" s="26">
        <f>4*5</f>
        <v>20</v>
      </c>
      <c r="F100" s="27"/>
      <c r="G100" s="10"/>
      <c r="H100" s="71"/>
      <c r="I100" s="71"/>
      <c r="J100" s="71"/>
      <c r="K100" s="31"/>
      <c r="L100" s="31"/>
    </row>
    <row r="101" spans="1:12" s="21" customFormat="1" ht="12.75">
      <c r="A101" s="28" t="s">
        <v>153</v>
      </c>
      <c r="B101" s="24" t="s">
        <v>6</v>
      </c>
      <c r="C101" s="25" t="s">
        <v>7</v>
      </c>
      <c r="D101" s="26" t="s">
        <v>3</v>
      </c>
      <c r="E101" s="26">
        <v>30</v>
      </c>
      <c r="F101" s="27"/>
      <c r="G101" s="10"/>
      <c r="H101" s="71"/>
      <c r="I101" s="71"/>
      <c r="J101" s="71"/>
      <c r="K101" s="31"/>
      <c r="L101" s="31"/>
    </row>
    <row r="102" spans="1:12" s="21" customFormat="1" ht="12.75">
      <c r="A102" s="28" t="s">
        <v>154</v>
      </c>
      <c r="B102" s="24" t="s">
        <v>272</v>
      </c>
      <c r="C102" s="25" t="s">
        <v>273</v>
      </c>
      <c r="D102" s="26" t="s">
        <v>10</v>
      </c>
      <c r="E102" s="26">
        <v>9</v>
      </c>
      <c r="F102" s="27"/>
      <c r="G102" s="10"/>
      <c r="H102" s="71"/>
      <c r="I102" s="71"/>
      <c r="J102" s="71"/>
      <c r="K102" s="31"/>
      <c r="L102" s="31"/>
    </row>
    <row r="103" spans="1:12" s="21" customFormat="1" ht="12.75">
      <c r="A103" s="28" t="s">
        <v>280</v>
      </c>
      <c r="B103" s="24" t="s">
        <v>25</v>
      </c>
      <c r="C103" s="25" t="s">
        <v>24</v>
      </c>
      <c r="D103" s="26" t="s">
        <v>10</v>
      </c>
      <c r="E103" s="26">
        <v>1</v>
      </c>
      <c r="F103" s="27"/>
      <c r="G103" s="10"/>
      <c r="H103" s="71"/>
      <c r="I103" s="71"/>
      <c r="J103" s="71"/>
      <c r="K103" s="31"/>
      <c r="L103" s="31"/>
    </row>
    <row r="104" spans="1:10" s="11" customFormat="1" ht="12.75">
      <c r="A104" s="28"/>
      <c r="B104" s="40"/>
      <c r="C104" s="41" t="s">
        <v>64</v>
      </c>
      <c r="D104" s="42"/>
      <c r="E104" s="42"/>
      <c r="F104" s="26"/>
      <c r="G104" s="42"/>
      <c r="H104" s="69"/>
      <c r="I104" s="69"/>
      <c r="J104" s="69"/>
    </row>
    <row r="105" spans="1:10" s="22" customFormat="1" ht="12.75">
      <c r="A105" s="35" t="s">
        <v>155</v>
      </c>
      <c r="B105" s="35"/>
      <c r="C105" s="36" t="s">
        <v>144</v>
      </c>
      <c r="D105" s="37"/>
      <c r="E105" s="37"/>
      <c r="F105" s="38"/>
      <c r="G105" s="38"/>
      <c r="H105" s="77"/>
      <c r="I105" s="67"/>
      <c r="J105" s="67"/>
    </row>
    <row r="106" spans="1:12" s="21" customFormat="1" ht="12.75">
      <c r="A106" s="28" t="s">
        <v>156</v>
      </c>
      <c r="B106" s="24" t="s">
        <v>187</v>
      </c>
      <c r="C106" s="23" t="s">
        <v>179</v>
      </c>
      <c r="D106" s="26" t="s">
        <v>23</v>
      </c>
      <c r="E106" s="26">
        <v>1</v>
      </c>
      <c r="F106" s="27"/>
      <c r="G106" s="10"/>
      <c r="H106" s="71"/>
      <c r="I106" s="71"/>
      <c r="J106" s="71"/>
      <c r="K106" s="31"/>
      <c r="L106" s="31"/>
    </row>
    <row r="107" spans="1:12" s="21" customFormat="1" ht="25.5">
      <c r="A107" s="28" t="s">
        <v>157</v>
      </c>
      <c r="B107" s="24" t="s">
        <v>234</v>
      </c>
      <c r="C107" s="25" t="s">
        <v>229</v>
      </c>
      <c r="D107" s="26" t="s">
        <v>3</v>
      </c>
      <c r="E107" s="26">
        <f>4*4*6</f>
        <v>96</v>
      </c>
      <c r="F107" s="27"/>
      <c r="G107" s="10"/>
      <c r="H107" s="71"/>
      <c r="I107" s="71"/>
      <c r="J107" s="71"/>
      <c r="K107" s="31"/>
      <c r="L107" s="31"/>
    </row>
    <row r="108" spans="1:12" s="21" customFormat="1" ht="12.75">
      <c r="A108" s="28" t="s">
        <v>158</v>
      </c>
      <c r="B108" s="24" t="s">
        <v>22</v>
      </c>
      <c r="C108" s="23" t="s">
        <v>21</v>
      </c>
      <c r="D108" s="26" t="s">
        <v>3</v>
      </c>
      <c r="E108" s="26">
        <v>150</v>
      </c>
      <c r="F108" s="27"/>
      <c r="G108" s="10"/>
      <c r="H108" s="71"/>
      <c r="I108" s="71"/>
      <c r="J108" s="71"/>
      <c r="K108" s="31"/>
      <c r="L108" s="31"/>
    </row>
    <row r="109" spans="1:12" s="21" customFormat="1" ht="12.75">
      <c r="A109" s="28" t="s">
        <v>159</v>
      </c>
      <c r="B109" s="24" t="s">
        <v>6</v>
      </c>
      <c r="C109" s="25" t="s">
        <v>7</v>
      </c>
      <c r="D109" s="26" t="s">
        <v>3</v>
      </c>
      <c r="E109" s="26">
        <v>30</v>
      </c>
      <c r="F109" s="27"/>
      <c r="G109" s="10"/>
      <c r="H109" s="71"/>
      <c r="I109" s="71"/>
      <c r="J109" s="71"/>
      <c r="K109" s="31"/>
      <c r="L109" s="31"/>
    </row>
    <row r="110" spans="1:12" s="21" customFormat="1" ht="12.75">
      <c r="A110" s="28" t="s">
        <v>160</v>
      </c>
      <c r="B110" s="24" t="s">
        <v>272</v>
      </c>
      <c r="C110" s="25" t="s">
        <v>273</v>
      </c>
      <c r="D110" s="26" t="s">
        <v>10</v>
      </c>
      <c r="E110" s="26">
        <v>9</v>
      </c>
      <c r="F110" s="27"/>
      <c r="G110" s="10"/>
      <c r="H110" s="71"/>
      <c r="I110" s="71"/>
      <c r="J110" s="71"/>
      <c r="K110" s="31"/>
      <c r="L110" s="31"/>
    </row>
    <row r="111" spans="1:12" s="21" customFormat="1" ht="12.75">
      <c r="A111" s="28" t="s">
        <v>252</v>
      </c>
      <c r="B111" s="24" t="s">
        <v>16</v>
      </c>
      <c r="C111" s="23" t="s">
        <v>15</v>
      </c>
      <c r="D111" s="26" t="s">
        <v>3</v>
      </c>
      <c r="E111" s="26">
        <v>24</v>
      </c>
      <c r="F111" s="27"/>
      <c r="G111" s="10"/>
      <c r="H111" s="71"/>
      <c r="I111" s="71"/>
      <c r="J111" s="71"/>
      <c r="K111" s="31"/>
      <c r="L111" s="31"/>
    </row>
    <row r="112" spans="1:12" s="21" customFormat="1" ht="12.75">
      <c r="A112" s="28" t="s">
        <v>253</v>
      </c>
      <c r="B112" s="24" t="s">
        <v>27</v>
      </c>
      <c r="C112" s="25" t="s">
        <v>26</v>
      </c>
      <c r="D112" s="26" t="s">
        <v>10</v>
      </c>
      <c r="E112" s="26">
        <v>12</v>
      </c>
      <c r="F112" s="27"/>
      <c r="G112" s="10"/>
      <c r="H112" s="71"/>
      <c r="I112" s="71"/>
      <c r="J112" s="71"/>
      <c r="K112" s="31"/>
      <c r="L112" s="31"/>
    </row>
    <row r="113" spans="1:12" s="21" customFormat="1" ht="12.75">
      <c r="A113" s="28" t="s">
        <v>281</v>
      </c>
      <c r="B113" s="24" t="s">
        <v>25</v>
      </c>
      <c r="C113" s="25" t="s">
        <v>24</v>
      </c>
      <c r="D113" s="26" t="s">
        <v>10</v>
      </c>
      <c r="E113" s="26">
        <v>2</v>
      </c>
      <c r="F113" s="27"/>
      <c r="G113" s="10"/>
      <c r="H113" s="71"/>
      <c r="I113" s="71"/>
      <c r="J113" s="71"/>
      <c r="K113" s="31"/>
      <c r="L113" s="31"/>
    </row>
    <row r="114" spans="1:10" s="11" customFormat="1" ht="12.75">
      <c r="A114" s="28"/>
      <c r="B114" s="40"/>
      <c r="C114" s="41" t="s">
        <v>64</v>
      </c>
      <c r="D114" s="42"/>
      <c r="E114" s="42"/>
      <c r="F114" s="26"/>
      <c r="G114" s="42"/>
      <c r="H114" s="69"/>
      <c r="I114" s="69"/>
      <c r="J114" s="69"/>
    </row>
    <row r="115" spans="1:10" s="22" customFormat="1" ht="12.75">
      <c r="A115" s="35" t="s">
        <v>161</v>
      </c>
      <c r="B115" s="35"/>
      <c r="C115" s="36" t="s">
        <v>145</v>
      </c>
      <c r="D115" s="37"/>
      <c r="E115" s="37"/>
      <c r="F115" s="38"/>
      <c r="G115" s="38"/>
      <c r="H115" s="77"/>
      <c r="I115" s="67"/>
      <c r="J115" s="67"/>
    </row>
    <row r="116" spans="1:12" s="21" customFormat="1" ht="12.75">
      <c r="A116" s="28" t="s">
        <v>162</v>
      </c>
      <c r="B116" s="24" t="s">
        <v>187</v>
      </c>
      <c r="C116" s="23" t="s">
        <v>179</v>
      </c>
      <c r="D116" s="26" t="s">
        <v>23</v>
      </c>
      <c r="E116" s="26">
        <v>1</v>
      </c>
      <c r="F116" s="27"/>
      <c r="G116" s="10"/>
      <c r="H116" s="71"/>
      <c r="I116" s="71"/>
      <c r="J116" s="71"/>
      <c r="K116" s="31"/>
      <c r="L116" s="31"/>
    </row>
    <row r="117" spans="1:12" s="21" customFormat="1" ht="12.75">
      <c r="A117" s="28" t="s">
        <v>163</v>
      </c>
      <c r="B117" s="24" t="s">
        <v>16</v>
      </c>
      <c r="C117" s="23" t="s">
        <v>15</v>
      </c>
      <c r="D117" s="26" t="s">
        <v>3</v>
      </c>
      <c r="E117" s="26">
        <f>4*7</f>
        <v>28</v>
      </c>
      <c r="F117" s="27"/>
      <c r="G117" s="10"/>
      <c r="H117" s="71"/>
      <c r="I117" s="71"/>
      <c r="J117" s="71"/>
      <c r="K117" s="31"/>
      <c r="L117" s="31"/>
    </row>
    <row r="118" spans="1:12" s="21" customFormat="1" ht="12.75">
      <c r="A118" s="28" t="s">
        <v>164</v>
      </c>
      <c r="B118" s="24" t="s">
        <v>6</v>
      </c>
      <c r="C118" s="25" t="s">
        <v>7</v>
      </c>
      <c r="D118" s="26" t="s">
        <v>3</v>
      </c>
      <c r="E118" s="26">
        <f>120*1.15</f>
        <v>138</v>
      </c>
      <c r="F118" s="27"/>
      <c r="G118" s="10"/>
      <c r="H118" s="71"/>
      <c r="I118" s="71"/>
      <c r="J118" s="71"/>
      <c r="K118" s="31"/>
      <c r="L118" s="31"/>
    </row>
    <row r="119" spans="1:12" s="21" customFormat="1" ht="12.75">
      <c r="A119" s="28" t="s">
        <v>165</v>
      </c>
      <c r="B119" s="24" t="s">
        <v>272</v>
      </c>
      <c r="C119" s="25" t="s">
        <v>273</v>
      </c>
      <c r="D119" s="26" t="s">
        <v>10</v>
      </c>
      <c r="E119" s="26">
        <v>21</v>
      </c>
      <c r="F119" s="27"/>
      <c r="G119" s="10"/>
      <c r="H119" s="71"/>
      <c r="I119" s="71"/>
      <c r="J119" s="71"/>
      <c r="K119" s="31"/>
      <c r="L119" s="31"/>
    </row>
    <row r="120" spans="1:12" s="21" customFormat="1" ht="12.75">
      <c r="A120" s="28" t="s">
        <v>166</v>
      </c>
      <c r="B120" s="24" t="s">
        <v>22</v>
      </c>
      <c r="C120" s="23" t="s">
        <v>21</v>
      </c>
      <c r="D120" s="26" t="s">
        <v>3</v>
      </c>
      <c r="E120" s="26">
        <v>30</v>
      </c>
      <c r="F120" s="27"/>
      <c r="G120" s="10"/>
      <c r="H120" s="71"/>
      <c r="I120" s="71"/>
      <c r="J120" s="71"/>
      <c r="K120" s="31"/>
      <c r="L120" s="31"/>
    </row>
    <row r="121" spans="1:12" s="21" customFormat="1" ht="25.5">
      <c r="A121" s="28" t="s">
        <v>282</v>
      </c>
      <c r="B121" s="24" t="s">
        <v>234</v>
      </c>
      <c r="C121" s="25" t="s">
        <v>11</v>
      </c>
      <c r="D121" s="26" t="s">
        <v>3</v>
      </c>
      <c r="E121" s="26">
        <f>4*4*7</f>
        <v>112</v>
      </c>
      <c r="F121" s="27"/>
      <c r="G121" s="10"/>
      <c r="H121" s="71"/>
      <c r="I121" s="71"/>
      <c r="J121" s="71"/>
      <c r="K121" s="31"/>
      <c r="L121" s="31"/>
    </row>
    <row r="122" spans="1:10" s="11" customFormat="1" ht="12.75">
      <c r="A122" s="28"/>
      <c r="B122" s="40"/>
      <c r="C122" s="41" t="s">
        <v>64</v>
      </c>
      <c r="D122" s="42"/>
      <c r="E122" s="42"/>
      <c r="F122" s="26"/>
      <c r="G122" s="42"/>
      <c r="H122" s="69"/>
      <c r="I122" s="69"/>
      <c r="J122" s="69"/>
    </row>
    <row r="123" spans="1:10" s="22" customFormat="1" ht="12.75">
      <c r="A123" s="35" t="s">
        <v>244</v>
      </c>
      <c r="B123" s="35"/>
      <c r="C123" s="36" t="s">
        <v>146</v>
      </c>
      <c r="D123" s="37"/>
      <c r="E123" s="37"/>
      <c r="F123" s="38"/>
      <c r="G123" s="38"/>
      <c r="H123" s="77"/>
      <c r="I123" s="67"/>
      <c r="J123" s="67"/>
    </row>
    <row r="124" spans="1:12" s="21" customFormat="1" ht="76.5">
      <c r="A124" s="28" t="s">
        <v>245</v>
      </c>
      <c r="B124" s="24" t="s">
        <v>8</v>
      </c>
      <c r="C124" s="23" t="s">
        <v>204</v>
      </c>
      <c r="D124" s="26" t="s">
        <v>10</v>
      </c>
      <c r="E124" s="26">
        <v>1</v>
      </c>
      <c r="F124" s="30"/>
      <c r="G124" s="30"/>
      <c r="H124" s="71"/>
      <c r="I124" s="72"/>
      <c r="J124" s="72"/>
      <c r="K124" s="31"/>
      <c r="L124" s="31"/>
    </row>
    <row r="125" spans="1:12" s="21" customFormat="1" ht="12.75">
      <c r="A125" s="28" t="s">
        <v>246</v>
      </c>
      <c r="B125" s="24" t="s">
        <v>187</v>
      </c>
      <c r="C125" s="23" t="s">
        <v>179</v>
      </c>
      <c r="D125" s="26" t="s">
        <v>23</v>
      </c>
      <c r="E125" s="26">
        <v>1</v>
      </c>
      <c r="F125" s="27"/>
      <c r="G125" s="10"/>
      <c r="H125" s="71"/>
      <c r="I125" s="71"/>
      <c r="J125" s="71"/>
      <c r="K125" s="31"/>
      <c r="L125" s="31"/>
    </row>
    <row r="126" spans="1:12" s="21" customFormat="1" ht="12.75">
      <c r="A126" s="28" t="s">
        <v>247</v>
      </c>
      <c r="B126" s="24" t="s">
        <v>8</v>
      </c>
      <c r="C126" s="25" t="s">
        <v>220</v>
      </c>
      <c r="D126" s="29" t="s">
        <v>10</v>
      </c>
      <c r="E126" s="26">
        <v>2</v>
      </c>
      <c r="F126" s="30"/>
      <c r="G126" s="30"/>
      <c r="H126" s="71"/>
      <c r="I126" s="71"/>
      <c r="J126" s="71"/>
      <c r="K126" s="31"/>
      <c r="L126" s="31"/>
    </row>
    <row r="127" spans="1:12" s="21" customFormat="1" ht="12.75">
      <c r="A127" s="28" t="s">
        <v>248</v>
      </c>
      <c r="B127" s="24" t="s">
        <v>6</v>
      </c>
      <c r="C127" s="25" t="s">
        <v>7</v>
      </c>
      <c r="D127" s="26" t="s">
        <v>3</v>
      </c>
      <c r="E127" s="26">
        <v>100</v>
      </c>
      <c r="F127" s="27"/>
      <c r="G127" s="10"/>
      <c r="H127" s="71"/>
      <c r="I127" s="71"/>
      <c r="J127" s="71"/>
      <c r="K127" s="31"/>
      <c r="L127" s="31"/>
    </row>
    <row r="128" spans="1:12" s="21" customFormat="1" ht="12.75">
      <c r="A128" s="28" t="s">
        <v>254</v>
      </c>
      <c r="B128" s="24" t="s">
        <v>272</v>
      </c>
      <c r="C128" s="25" t="s">
        <v>273</v>
      </c>
      <c r="D128" s="26" t="s">
        <v>10</v>
      </c>
      <c r="E128" s="26">
        <v>17</v>
      </c>
      <c r="F128" s="27"/>
      <c r="G128" s="10"/>
      <c r="H128" s="71"/>
      <c r="I128" s="71"/>
      <c r="J128" s="71"/>
      <c r="K128" s="31"/>
      <c r="L128" s="31"/>
    </row>
    <row r="129" spans="1:12" s="21" customFormat="1" ht="12.75">
      <c r="A129" s="28" t="s">
        <v>255</v>
      </c>
      <c r="B129" s="24" t="s">
        <v>22</v>
      </c>
      <c r="C129" s="23" t="s">
        <v>21</v>
      </c>
      <c r="D129" s="26" t="s">
        <v>3</v>
      </c>
      <c r="E129" s="26">
        <v>250</v>
      </c>
      <c r="F129" s="27"/>
      <c r="G129" s="10"/>
      <c r="H129" s="71"/>
      <c r="I129" s="71"/>
      <c r="J129" s="71"/>
      <c r="K129" s="31"/>
      <c r="L129" s="31"/>
    </row>
    <row r="130" spans="1:12" s="21" customFormat="1" ht="25.5">
      <c r="A130" s="28" t="s">
        <v>256</v>
      </c>
      <c r="B130" s="24" t="s">
        <v>230</v>
      </c>
      <c r="C130" s="23" t="s">
        <v>17</v>
      </c>
      <c r="D130" s="26" t="s">
        <v>3</v>
      </c>
      <c r="E130" s="26">
        <v>120</v>
      </c>
      <c r="F130" s="27"/>
      <c r="G130" s="10"/>
      <c r="H130" s="71"/>
      <c r="I130" s="71"/>
      <c r="J130" s="71"/>
      <c r="K130" s="31"/>
      <c r="L130" s="31"/>
    </row>
    <row r="131" spans="1:12" s="21" customFormat="1" ht="25.5">
      <c r="A131" s="28" t="s">
        <v>257</v>
      </c>
      <c r="B131" s="24" t="s">
        <v>232</v>
      </c>
      <c r="C131" s="23" t="s">
        <v>18</v>
      </c>
      <c r="D131" s="26" t="s">
        <v>3</v>
      </c>
      <c r="E131" s="26">
        <v>60</v>
      </c>
      <c r="F131" s="27"/>
      <c r="G131" s="10"/>
      <c r="H131" s="71"/>
      <c r="I131" s="71"/>
      <c r="J131" s="71"/>
      <c r="K131" s="31"/>
      <c r="L131" s="31"/>
    </row>
    <row r="132" spans="1:12" s="21" customFormat="1" ht="12.75">
      <c r="A132" s="28" t="s">
        <v>283</v>
      </c>
      <c r="B132" s="24" t="s">
        <v>16</v>
      </c>
      <c r="C132" s="23" t="s">
        <v>15</v>
      </c>
      <c r="D132" s="26" t="s">
        <v>3</v>
      </c>
      <c r="E132" s="26">
        <v>36</v>
      </c>
      <c r="F132" s="27"/>
      <c r="G132" s="10"/>
      <c r="H132" s="71"/>
      <c r="I132" s="71"/>
      <c r="J132" s="71"/>
      <c r="K132" s="31"/>
      <c r="L132" s="31"/>
    </row>
    <row r="133" spans="1:10" s="11" customFormat="1" ht="12.75">
      <c r="A133" s="28"/>
      <c r="B133" s="40"/>
      <c r="C133" s="41" t="s">
        <v>64</v>
      </c>
      <c r="D133" s="42"/>
      <c r="E133" s="42"/>
      <c r="F133" s="26"/>
      <c r="G133" s="42"/>
      <c r="H133" s="69"/>
      <c r="I133" s="69"/>
      <c r="J133" s="69"/>
    </row>
    <row r="134" spans="1:10" s="22" customFormat="1" ht="12.75">
      <c r="A134" s="35" t="s">
        <v>167</v>
      </c>
      <c r="B134" s="35"/>
      <c r="C134" s="36" t="s">
        <v>123</v>
      </c>
      <c r="D134" s="37"/>
      <c r="E134" s="37"/>
      <c r="F134" s="38"/>
      <c r="G134" s="38"/>
      <c r="H134" s="77"/>
      <c r="I134" s="67"/>
      <c r="J134" s="67"/>
    </row>
    <row r="135" spans="1:10" s="22" customFormat="1" ht="12.75">
      <c r="A135" s="60" t="s">
        <v>168</v>
      </c>
      <c r="B135" s="60"/>
      <c r="C135" s="52" t="s">
        <v>260</v>
      </c>
      <c r="D135" s="37"/>
      <c r="E135" s="37"/>
      <c r="F135" s="38"/>
      <c r="G135" s="38"/>
      <c r="H135" s="77"/>
      <c r="I135" s="67"/>
      <c r="J135" s="67"/>
    </row>
    <row r="136" spans="1:12" s="21" customFormat="1" ht="12.75">
      <c r="A136" s="28" t="s">
        <v>169</v>
      </c>
      <c r="B136" s="24" t="s">
        <v>262</v>
      </c>
      <c r="C136" s="23" t="s">
        <v>261</v>
      </c>
      <c r="D136" s="26" t="s">
        <v>23</v>
      </c>
      <c r="E136" s="26">
        <v>1</v>
      </c>
      <c r="F136" s="27"/>
      <c r="G136" s="10"/>
      <c r="H136" s="71"/>
      <c r="I136" s="71"/>
      <c r="J136" s="71"/>
      <c r="K136" s="31"/>
      <c r="L136" s="31"/>
    </row>
    <row r="137" spans="1:12" s="21" customFormat="1" ht="12.75">
      <c r="A137" s="28" t="s">
        <v>170</v>
      </c>
      <c r="B137" s="24" t="s">
        <v>6</v>
      </c>
      <c r="C137" s="25" t="s">
        <v>7</v>
      </c>
      <c r="D137" s="26" t="s">
        <v>3</v>
      </c>
      <c r="E137" s="26">
        <f>7.5+17.5</f>
        <v>25</v>
      </c>
      <c r="F137" s="27"/>
      <c r="G137" s="10"/>
      <c r="H137" s="71"/>
      <c r="I137" s="71"/>
      <c r="J137" s="71"/>
      <c r="K137" s="31"/>
      <c r="L137" s="31"/>
    </row>
    <row r="138" spans="1:12" s="21" customFormat="1" ht="12.75">
      <c r="A138" s="28" t="s">
        <v>171</v>
      </c>
      <c r="B138" s="24" t="s">
        <v>22</v>
      </c>
      <c r="C138" s="23" t="s">
        <v>21</v>
      </c>
      <c r="D138" s="26" t="s">
        <v>3</v>
      </c>
      <c r="E138" s="26">
        <v>366</v>
      </c>
      <c r="F138" s="27"/>
      <c r="G138" s="10"/>
      <c r="H138" s="71"/>
      <c r="I138" s="71"/>
      <c r="J138" s="71"/>
      <c r="K138" s="31"/>
      <c r="L138" s="31"/>
    </row>
    <row r="139" spans="1:12" s="21" customFormat="1" ht="12.75">
      <c r="A139" s="28" t="s">
        <v>172</v>
      </c>
      <c r="B139" s="24" t="s">
        <v>275</v>
      </c>
      <c r="C139" s="25" t="s">
        <v>274</v>
      </c>
      <c r="D139" s="26" t="s">
        <v>10</v>
      </c>
      <c r="E139" s="26">
        <v>14</v>
      </c>
      <c r="F139" s="27"/>
      <c r="G139" s="10"/>
      <c r="H139" s="71"/>
      <c r="I139" s="71"/>
      <c r="J139" s="71"/>
      <c r="K139" s="31"/>
      <c r="L139" s="31"/>
    </row>
    <row r="140" spans="1:12" s="21" customFormat="1" ht="12.75">
      <c r="A140" s="28" t="s">
        <v>173</v>
      </c>
      <c r="B140" s="24" t="s">
        <v>29</v>
      </c>
      <c r="C140" s="25" t="s">
        <v>28</v>
      </c>
      <c r="D140" s="26" t="s">
        <v>10</v>
      </c>
      <c r="E140" s="26">
        <v>1</v>
      </c>
      <c r="F140" s="27"/>
      <c r="G140" s="10"/>
      <c r="H140" s="71"/>
      <c r="I140" s="71"/>
      <c r="J140" s="71"/>
      <c r="K140" s="31"/>
      <c r="L140" s="31"/>
    </row>
    <row r="141" spans="1:12" s="21" customFormat="1" ht="12.75">
      <c r="A141" s="28" t="s">
        <v>258</v>
      </c>
      <c r="B141" s="24" t="s">
        <v>272</v>
      </c>
      <c r="C141" s="25" t="s">
        <v>273</v>
      </c>
      <c r="D141" s="26" t="s">
        <v>10</v>
      </c>
      <c r="E141" s="26">
        <v>19</v>
      </c>
      <c r="F141" s="27"/>
      <c r="G141" s="10"/>
      <c r="H141" s="71"/>
      <c r="I141" s="71"/>
      <c r="J141" s="71"/>
      <c r="K141" s="31"/>
      <c r="L141" s="31"/>
    </row>
    <row r="142" spans="1:10" s="11" customFormat="1" ht="12.75">
      <c r="A142" s="53"/>
      <c r="B142" s="53"/>
      <c r="C142" s="54" t="s">
        <v>64</v>
      </c>
      <c r="D142" s="55"/>
      <c r="E142" s="55"/>
      <c r="F142" s="56"/>
      <c r="G142" s="55"/>
      <c r="H142" s="69"/>
      <c r="I142" s="69"/>
      <c r="J142" s="69"/>
    </row>
    <row r="143" spans="1:10" s="22" customFormat="1" ht="12.75">
      <c r="A143" s="59" t="s">
        <v>263</v>
      </c>
      <c r="B143" s="35"/>
      <c r="C143" s="52" t="s">
        <v>174</v>
      </c>
      <c r="D143" s="37"/>
      <c r="E143" s="37"/>
      <c r="F143" s="38"/>
      <c r="G143" s="38"/>
      <c r="H143" s="77"/>
      <c r="I143" s="67"/>
      <c r="J143" s="67"/>
    </row>
    <row r="144" spans="1:12" s="21" customFormat="1" ht="76.5">
      <c r="A144" s="28" t="s">
        <v>264</v>
      </c>
      <c r="B144" s="24" t="s">
        <v>8</v>
      </c>
      <c r="C144" s="25" t="s">
        <v>206</v>
      </c>
      <c r="D144" s="26" t="s">
        <v>10</v>
      </c>
      <c r="E144" s="26">
        <v>1</v>
      </c>
      <c r="F144" s="30"/>
      <c r="G144" s="30"/>
      <c r="H144" s="71"/>
      <c r="I144" s="72"/>
      <c r="J144" s="72"/>
      <c r="K144" s="31"/>
      <c r="L144" s="31"/>
    </row>
    <row r="145" spans="1:12" s="21" customFormat="1" ht="12.75">
      <c r="A145" s="28" t="s">
        <v>265</v>
      </c>
      <c r="B145" s="24" t="s">
        <v>189</v>
      </c>
      <c r="C145" s="23" t="s">
        <v>181</v>
      </c>
      <c r="D145" s="26" t="s">
        <v>23</v>
      </c>
      <c r="E145" s="26">
        <v>1</v>
      </c>
      <c r="F145" s="27"/>
      <c r="G145" s="10"/>
      <c r="H145" s="71"/>
      <c r="I145" s="71"/>
      <c r="J145" s="71"/>
      <c r="K145" s="31"/>
      <c r="L145" s="31"/>
    </row>
    <row r="146" spans="1:12" s="21" customFormat="1" ht="12.75">
      <c r="A146" s="28" t="s">
        <v>266</v>
      </c>
      <c r="B146" s="24" t="s">
        <v>6</v>
      </c>
      <c r="C146" s="25" t="s">
        <v>7</v>
      </c>
      <c r="D146" s="26" t="s">
        <v>3</v>
      </c>
      <c r="E146" s="26">
        <v>50</v>
      </c>
      <c r="F146" s="27"/>
      <c r="G146" s="10"/>
      <c r="H146" s="71"/>
      <c r="I146" s="71"/>
      <c r="J146" s="71"/>
      <c r="K146" s="31"/>
      <c r="L146" s="31"/>
    </row>
    <row r="147" spans="1:12" s="21" customFormat="1" ht="12.75">
      <c r="A147" s="28" t="s">
        <v>267</v>
      </c>
      <c r="B147" s="24" t="s">
        <v>272</v>
      </c>
      <c r="C147" s="25" t="s">
        <v>273</v>
      </c>
      <c r="D147" s="26" t="s">
        <v>10</v>
      </c>
      <c r="E147" s="26">
        <v>9</v>
      </c>
      <c r="F147" s="27"/>
      <c r="G147" s="10"/>
      <c r="H147" s="71"/>
      <c r="I147" s="71"/>
      <c r="J147" s="71"/>
      <c r="K147" s="31"/>
      <c r="L147" s="31"/>
    </row>
    <row r="148" spans="1:12" s="21" customFormat="1" ht="12.75">
      <c r="A148" s="28" t="s">
        <v>268</v>
      </c>
      <c r="B148" s="24" t="s">
        <v>22</v>
      </c>
      <c r="C148" s="23" t="s">
        <v>21</v>
      </c>
      <c r="D148" s="26" t="s">
        <v>3</v>
      </c>
      <c r="E148" s="26">
        <f>50*6</f>
        <v>300</v>
      </c>
      <c r="F148" s="27"/>
      <c r="G148" s="10"/>
      <c r="H148" s="71"/>
      <c r="I148" s="71"/>
      <c r="J148" s="71"/>
      <c r="K148" s="31"/>
      <c r="L148" s="31"/>
    </row>
    <row r="149" spans="1:12" s="21" customFormat="1" ht="25.5">
      <c r="A149" s="28" t="s">
        <v>269</v>
      </c>
      <c r="B149" s="24" t="s">
        <v>20</v>
      </c>
      <c r="C149" s="25" t="s">
        <v>233</v>
      </c>
      <c r="D149" s="26" t="s">
        <v>3</v>
      </c>
      <c r="E149" s="26">
        <f>50*5</f>
        <v>250</v>
      </c>
      <c r="F149" s="27"/>
      <c r="G149" s="10"/>
      <c r="H149" s="71"/>
      <c r="I149" s="71"/>
      <c r="J149" s="71"/>
      <c r="K149" s="31"/>
      <c r="L149" s="31"/>
    </row>
    <row r="150" spans="1:12" s="21" customFormat="1" ht="12.75">
      <c r="A150" s="28" t="s">
        <v>270</v>
      </c>
      <c r="B150" s="24" t="s">
        <v>27</v>
      </c>
      <c r="C150" s="25" t="s">
        <v>26</v>
      </c>
      <c r="D150" s="26" t="s">
        <v>10</v>
      </c>
      <c r="E150" s="26">
        <v>1</v>
      </c>
      <c r="F150" s="27"/>
      <c r="G150" s="10"/>
      <c r="H150" s="71"/>
      <c r="I150" s="71"/>
      <c r="J150" s="71"/>
      <c r="K150" s="31"/>
      <c r="L150" s="31"/>
    </row>
    <row r="151" spans="1:12" s="21" customFormat="1" ht="12.75">
      <c r="A151" s="28" t="s">
        <v>271</v>
      </c>
      <c r="B151" s="24" t="s">
        <v>25</v>
      </c>
      <c r="C151" s="25" t="s">
        <v>24</v>
      </c>
      <c r="D151" s="26" t="s">
        <v>10</v>
      </c>
      <c r="E151" s="26">
        <v>3</v>
      </c>
      <c r="F151" s="27"/>
      <c r="G151" s="10"/>
      <c r="H151" s="71"/>
      <c r="I151" s="71"/>
      <c r="J151" s="71"/>
      <c r="K151" s="31"/>
      <c r="L151" s="31"/>
    </row>
    <row r="152" spans="1:12" s="21" customFormat="1" ht="12.75">
      <c r="A152" s="28" t="s">
        <v>284</v>
      </c>
      <c r="B152" s="24" t="s">
        <v>29</v>
      </c>
      <c r="C152" s="25" t="s">
        <v>28</v>
      </c>
      <c r="D152" s="26" t="s">
        <v>10</v>
      </c>
      <c r="E152" s="26">
        <v>9</v>
      </c>
      <c r="F152" s="27"/>
      <c r="G152" s="10"/>
      <c r="H152" s="71"/>
      <c r="I152" s="71"/>
      <c r="J152" s="71"/>
      <c r="K152" s="31"/>
      <c r="L152" s="31"/>
    </row>
    <row r="153" spans="1:10" s="11" customFormat="1" ht="12.75">
      <c r="A153" s="53"/>
      <c r="B153" s="53"/>
      <c r="C153" s="54" t="s">
        <v>64</v>
      </c>
      <c r="D153" s="55"/>
      <c r="E153" s="55"/>
      <c r="F153" s="56"/>
      <c r="G153" s="55"/>
      <c r="H153" s="69"/>
      <c r="I153" s="69"/>
      <c r="J153" s="69"/>
    </row>
    <row r="154" spans="1:10" s="22" customFormat="1" ht="12.75">
      <c r="A154" s="35" t="s">
        <v>175</v>
      </c>
      <c r="B154" s="35"/>
      <c r="C154" s="52" t="s">
        <v>190</v>
      </c>
      <c r="D154" s="37"/>
      <c r="E154" s="37"/>
      <c r="F154" s="38"/>
      <c r="G154" s="38"/>
      <c r="H154" s="77"/>
      <c r="I154" s="67"/>
      <c r="J154" s="67"/>
    </row>
    <row r="155" spans="1:12" s="21" customFormat="1" ht="25.5">
      <c r="A155" s="32" t="s">
        <v>176</v>
      </c>
      <c r="B155" s="32" t="s">
        <v>8</v>
      </c>
      <c r="C155" s="33" t="s">
        <v>182</v>
      </c>
      <c r="D155" s="26" t="s">
        <v>42</v>
      </c>
      <c r="E155" s="26">
        <v>1</v>
      </c>
      <c r="F155" s="30"/>
      <c r="G155" s="30"/>
      <c r="H155" s="9"/>
      <c r="I155" s="73"/>
      <c r="J155" s="73"/>
      <c r="K155" s="31"/>
      <c r="L155" s="31"/>
    </row>
    <row r="156" spans="1:12" s="21" customFormat="1" ht="25.5">
      <c r="A156" s="32" t="s">
        <v>191</v>
      </c>
      <c r="B156" s="32" t="s">
        <v>8</v>
      </c>
      <c r="C156" s="33" t="s">
        <v>192</v>
      </c>
      <c r="D156" s="26" t="s">
        <v>42</v>
      </c>
      <c r="E156" s="26">
        <v>1</v>
      </c>
      <c r="F156" s="30"/>
      <c r="G156" s="30"/>
      <c r="H156" s="9"/>
      <c r="I156" s="73"/>
      <c r="J156" s="73"/>
      <c r="K156" s="31"/>
      <c r="L156" s="31"/>
    </row>
    <row r="157" spans="1:12" s="21" customFormat="1" ht="38.25">
      <c r="A157" s="32" t="s">
        <v>211</v>
      </c>
      <c r="B157" s="32" t="s">
        <v>8</v>
      </c>
      <c r="C157" s="33" t="s">
        <v>285</v>
      </c>
      <c r="D157" s="26" t="s">
        <v>212</v>
      </c>
      <c r="E157" s="26">
        <f>4*6*9+23*4</f>
        <v>308</v>
      </c>
      <c r="F157" s="30"/>
      <c r="G157" s="30"/>
      <c r="H157" s="9"/>
      <c r="I157" s="73"/>
      <c r="J157" s="73"/>
      <c r="K157" s="61"/>
      <c r="L157" s="61"/>
    </row>
    <row r="158" spans="1:10" s="11" customFormat="1" ht="12.75">
      <c r="A158" s="53"/>
      <c r="B158" s="53"/>
      <c r="C158" s="54" t="s">
        <v>64</v>
      </c>
      <c r="D158" s="55"/>
      <c r="E158" s="55"/>
      <c r="F158" s="56"/>
      <c r="G158" s="55"/>
      <c r="H158" s="69"/>
      <c r="I158" s="69"/>
      <c r="J158" s="69"/>
    </row>
    <row r="159" spans="1:10" s="22" customFormat="1" ht="12.75">
      <c r="A159" s="35" t="s">
        <v>195</v>
      </c>
      <c r="B159" s="35"/>
      <c r="C159" s="52" t="s">
        <v>194</v>
      </c>
      <c r="D159" s="37"/>
      <c r="E159" s="37"/>
      <c r="F159" s="38"/>
      <c r="G159" s="38"/>
      <c r="H159" s="77"/>
      <c r="I159" s="67"/>
      <c r="J159" s="67"/>
    </row>
    <row r="160" spans="1:12" s="21" customFormat="1" ht="12.75">
      <c r="A160" s="32" t="s">
        <v>196</v>
      </c>
      <c r="B160" s="32" t="s">
        <v>199</v>
      </c>
      <c r="C160" s="33" t="s">
        <v>198</v>
      </c>
      <c r="D160" s="26" t="s">
        <v>33</v>
      </c>
      <c r="E160" s="26">
        <v>1500</v>
      </c>
      <c r="F160" s="30"/>
      <c r="G160" s="30"/>
      <c r="H160" s="9"/>
      <c r="I160" s="9"/>
      <c r="J160" s="9"/>
      <c r="K160" s="31"/>
      <c r="L160" s="31"/>
    </row>
    <row r="161" spans="1:12" s="21" customFormat="1" ht="12.75">
      <c r="A161" s="32" t="s">
        <v>197</v>
      </c>
      <c r="B161" s="32" t="s">
        <v>201</v>
      </c>
      <c r="C161" s="33" t="s">
        <v>200</v>
      </c>
      <c r="D161" s="26" t="s">
        <v>79</v>
      </c>
      <c r="E161" s="26">
        <f>E9</f>
        <v>4</v>
      </c>
      <c r="F161" s="30"/>
      <c r="G161" s="30"/>
      <c r="H161" s="9"/>
      <c r="I161" s="9"/>
      <c r="J161" s="9"/>
      <c r="K161" s="31"/>
      <c r="L161" s="31"/>
    </row>
    <row r="162" spans="1:10" s="11" customFormat="1" ht="12.75">
      <c r="A162" s="53"/>
      <c r="B162" s="53"/>
      <c r="C162" s="54" t="s">
        <v>64</v>
      </c>
      <c r="D162" s="55"/>
      <c r="E162" s="55"/>
      <c r="F162" s="56"/>
      <c r="G162" s="55"/>
      <c r="H162" s="69"/>
      <c r="I162" s="69"/>
      <c r="J162" s="69"/>
    </row>
    <row r="163" spans="1:12" s="58" customFormat="1" ht="12.75">
      <c r="A163" s="14"/>
      <c r="B163" s="15"/>
      <c r="C163" s="16" t="s">
        <v>177</v>
      </c>
      <c r="D163" s="17"/>
      <c r="E163" s="18"/>
      <c r="F163" s="19"/>
      <c r="G163" s="19"/>
      <c r="H163" s="78"/>
      <c r="I163" s="74"/>
      <c r="J163" s="74"/>
      <c r="K163" s="57"/>
      <c r="L163" s="57"/>
    </row>
    <row r="164" spans="1:12" ht="25.5" customHeight="1">
      <c r="A164" s="82" t="s">
        <v>288</v>
      </c>
      <c r="B164" s="83"/>
      <c r="C164" s="84"/>
      <c r="D164" s="26" t="s">
        <v>84</v>
      </c>
      <c r="E164" s="79"/>
      <c r="F164" s="79"/>
      <c r="G164" s="26"/>
      <c r="H164" s="70"/>
      <c r="I164" s="70"/>
      <c r="J164" s="70"/>
      <c r="K164" s="4"/>
      <c r="L164" s="4"/>
    </row>
    <row r="165" spans="1:12" s="58" customFormat="1" ht="12.75">
      <c r="A165" s="14"/>
      <c r="B165" s="15"/>
      <c r="C165" s="16" t="s">
        <v>178</v>
      </c>
      <c r="D165" s="17"/>
      <c r="E165" s="18"/>
      <c r="F165" s="19"/>
      <c r="G165" s="19"/>
      <c r="H165" s="78"/>
      <c r="I165" s="74"/>
      <c r="J165" s="74"/>
      <c r="K165" s="57"/>
      <c r="L165" s="57"/>
    </row>
    <row r="166" spans="1:12" s="58" customFormat="1" ht="39.75" customHeight="1">
      <c r="A166" s="85" t="s">
        <v>289</v>
      </c>
      <c r="B166" s="86"/>
      <c r="C166" s="86"/>
      <c r="D166" s="86"/>
      <c r="E166" s="86"/>
      <c r="F166" s="86"/>
      <c r="G166" s="86"/>
      <c r="H166" s="78"/>
      <c r="I166" s="74"/>
      <c r="J166" s="74"/>
      <c r="K166" s="57"/>
      <c r="L166" s="57"/>
    </row>
  </sheetData>
  <sheetProtection/>
  <mergeCells count="9">
    <mergeCell ref="A164:C164"/>
    <mergeCell ref="A166:G166"/>
    <mergeCell ref="A5:G5"/>
    <mergeCell ref="A6:G6"/>
    <mergeCell ref="A1:G1"/>
    <mergeCell ref="A2:G2"/>
    <mergeCell ref="A3:G3"/>
    <mergeCell ref="A4:E4"/>
    <mergeCell ref="F4:G4"/>
  </mergeCells>
  <printOptions horizontalCentered="1"/>
  <pageMargins left="0.2362204724409449" right="0.2362204724409449" top="0.7480314960629921" bottom="0.7480314960629921" header="0.31496062992125984" footer="0.31496062992125984"/>
  <pageSetup fitToHeight="100" horizontalDpi="600" verticalDpi="600" orientation="landscape" paperSize="9" scale="75" r:id="rId1"/>
  <rowBreaks count="2" manualBreakCount="2">
    <brk id="63" max="6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sudecap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ct03228</dc:creator>
  <cp:keywords/>
  <dc:description/>
  <cp:lastModifiedBy>Gustavo Candido da Silva</cp:lastModifiedBy>
  <cp:lastPrinted>2016-11-24T22:01:27Z</cp:lastPrinted>
  <dcterms:created xsi:type="dcterms:W3CDTF">2005-01-17T17:28:36Z</dcterms:created>
  <dcterms:modified xsi:type="dcterms:W3CDTF">2016-11-28T13:12:03Z</dcterms:modified>
  <cp:category/>
  <cp:version/>
  <cp:contentType/>
  <cp:contentStatus/>
</cp:coreProperties>
</file>