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MPRAS\JOANA\2023\"/>
    </mc:Choice>
  </mc:AlternateContent>
  <bookViews>
    <workbookView xWindow="0" yWindow="0" windowWidth="21600" windowHeight="9600" firstSheet="5" activeTab="5"/>
  </bookViews>
  <sheets>
    <sheet name="CONSOLIDAÇÃO" sheetId="20" r:id="rId1"/>
    <sheet name="Faxineiro" sheetId="2" r:id="rId2"/>
    <sheet name="Limp vidro" sheetId="8" r:id="rId3"/>
    <sheet name="Limp cx dagua-trab braçal" sheetId="9" r:id="rId4"/>
    <sheet name="Jardineiro" sheetId="10" r:id="rId5"/>
    <sheet name="Copeiro" sheetId="11" r:id="rId6"/>
    <sheet name="Garçom" sheetId="12" r:id="rId7"/>
    <sheet name="Motorista" sheetId="13" r:id="rId8"/>
    <sheet name="Telefonista" sheetId="14" r:id="rId9"/>
    <sheet name="Recepcionista" sheetId="15" r:id="rId10"/>
    <sheet name="Porteiro" sheetId="17" r:id="rId11"/>
    <sheet name="Garagista" sheetId="23" r:id="rId12"/>
    <sheet name="Assist.Admin." sheetId="16" r:id="rId13"/>
    <sheet name="Ass. Direção" sheetId="24" r:id="rId14"/>
    <sheet name="Ass. Direção Estatístico" sheetId="25" r:id="rId15"/>
    <sheet name="Supervisor" sheetId="18" r:id="rId16"/>
    <sheet name="RESUMO" sheetId="22" r:id="rId17"/>
  </sheets>
  <definedNames>
    <definedName name="_xlnm.Print_Area" localSheetId="1">Faxineiro!$B$1:$L$122</definedName>
    <definedName name="Excel_BuiltIn_Print_Area_2">"$#REF!.$A$1:$J$73"</definedName>
  </definedNames>
  <calcPr calcId="162913"/>
  <fileRecoveryPr autoRecover="0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69" i="18" l="1"/>
  <c r="K71" i="18"/>
  <c r="K71" i="14"/>
  <c r="M124" i="2" l="1"/>
  <c r="L57" i="13" l="1"/>
  <c r="L55" i="13" l="1"/>
  <c r="K47" i="18" l="1"/>
  <c r="K47" i="25"/>
  <c r="K47" i="24"/>
  <c r="K47" i="16"/>
  <c r="K47" i="23"/>
  <c r="K47" i="17"/>
  <c r="K47" i="15"/>
  <c r="K47" i="14"/>
  <c r="K47" i="13"/>
  <c r="K47" i="12"/>
  <c r="K47" i="11"/>
  <c r="K69" i="25" l="1"/>
  <c r="K69" i="24"/>
  <c r="K69" i="16"/>
  <c r="K69" i="23"/>
  <c r="K69" i="17"/>
  <c r="K34" i="17"/>
  <c r="K69" i="15"/>
  <c r="K69" i="14"/>
  <c r="K34" i="14"/>
  <c r="K69" i="13"/>
  <c r="K69" i="12"/>
  <c r="K69" i="11"/>
  <c r="K69" i="10"/>
  <c r="K47" i="10"/>
  <c r="J98" i="9"/>
  <c r="K47" i="9"/>
  <c r="K34" i="18" l="1"/>
  <c r="K34" i="25"/>
  <c r="K34" i="24"/>
  <c r="K34" i="16"/>
  <c r="K34" i="23"/>
  <c r="K34" i="15"/>
  <c r="K34" i="13"/>
  <c r="K34" i="12"/>
  <c r="K34" i="11"/>
  <c r="K34" i="10"/>
  <c r="K69" i="9"/>
  <c r="K34" i="9"/>
  <c r="K69" i="8"/>
  <c r="K47" i="8"/>
  <c r="K40" i="8" s="1"/>
  <c r="K34" i="8"/>
  <c r="L54" i="8"/>
  <c r="L55" i="8"/>
  <c r="L92" i="8"/>
  <c r="L114" i="8" s="1"/>
  <c r="J98" i="8"/>
  <c r="K69" i="2"/>
  <c r="K63" i="8" l="1"/>
  <c r="K84" i="8"/>
  <c r="K71" i="8"/>
  <c r="K73" i="8" s="1"/>
  <c r="K35" i="8"/>
  <c r="K36" i="8" s="1"/>
  <c r="K62" i="8" s="1"/>
  <c r="L54" i="2"/>
  <c r="K85" i="8" l="1"/>
  <c r="K34" i="2" l="1"/>
  <c r="L55" i="18" l="1"/>
  <c r="L54" i="18"/>
  <c r="L16" i="18"/>
  <c r="L54" i="25"/>
  <c r="L16" i="25"/>
  <c r="L24" i="25" s="1"/>
  <c r="L53" i="25" s="1"/>
  <c r="J98" i="25"/>
  <c r="L92" i="25"/>
  <c r="L114" i="25" s="1"/>
  <c r="L55" i="25"/>
  <c r="K40" i="25"/>
  <c r="K84" i="25" s="1"/>
  <c r="L54" i="24"/>
  <c r="L16" i="24"/>
  <c r="L24" i="24" s="1"/>
  <c r="L53" i="24" s="1"/>
  <c r="J98" i="24"/>
  <c r="L92" i="24"/>
  <c r="L114" i="24" s="1"/>
  <c r="L55" i="24"/>
  <c r="K40" i="24"/>
  <c r="K84" i="24" s="1"/>
  <c r="L55" i="16"/>
  <c r="L54" i="16"/>
  <c r="L16" i="16"/>
  <c r="L54" i="10"/>
  <c r="L54" i="14"/>
  <c r="L55" i="23"/>
  <c r="L54" i="23"/>
  <c r="L54" i="17"/>
  <c r="L55" i="17"/>
  <c r="L16" i="17"/>
  <c r="L16" i="23"/>
  <c r="L24" i="23" s="1"/>
  <c r="L53" i="23" s="1"/>
  <c r="J98" i="23"/>
  <c r="L92" i="23"/>
  <c r="L114" i="23" s="1"/>
  <c r="K40" i="23"/>
  <c r="K84" i="23" s="1"/>
  <c r="L55" i="15"/>
  <c r="L54" i="15"/>
  <c r="L16" i="15"/>
  <c r="L16" i="14"/>
  <c r="L54" i="13"/>
  <c r="L16" i="13"/>
  <c r="L55" i="12"/>
  <c r="L54" i="12"/>
  <c r="L16" i="12"/>
  <c r="L55" i="11"/>
  <c r="L54" i="11"/>
  <c r="L16" i="11"/>
  <c r="L55" i="10"/>
  <c r="L16" i="10"/>
  <c r="L55" i="9"/>
  <c r="L54" i="9"/>
  <c r="L16" i="9"/>
  <c r="L16" i="8"/>
  <c r="L55" i="2"/>
  <c r="L16" i="2"/>
  <c r="L24" i="2" s="1"/>
  <c r="L53" i="2" s="1"/>
  <c r="K85" i="24" l="1"/>
  <c r="K71" i="25"/>
  <c r="K73" i="25" s="1"/>
  <c r="K63" i="25"/>
  <c r="K35" i="25"/>
  <c r="K36" i="25" s="1"/>
  <c r="K62" i="25" s="1"/>
  <c r="K63" i="24"/>
  <c r="K71" i="24"/>
  <c r="K35" i="24"/>
  <c r="K36" i="24" s="1"/>
  <c r="K62" i="24" s="1"/>
  <c r="K35" i="23"/>
  <c r="K36" i="23" s="1"/>
  <c r="K62" i="23" s="1"/>
  <c r="K63" i="23"/>
  <c r="K71" i="23"/>
  <c r="K85" i="23"/>
  <c r="K85" i="25"/>
  <c r="L58" i="25"/>
  <c r="L64" i="25" s="1"/>
  <c r="L26" i="25"/>
  <c r="L84" i="25" s="1"/>
  <c r="L58" i="24"/>
  <c r="L64" i="24" s="1"/>
  <c r="L26" i="24"/>
  <c r="L84" i="24" s="1"/>
  <c r="L58" i="23"/>
  <c r="L64" i="23" s="1"/>
  <c r="L26" i="23"/>
  <c r="L78" i="24" l="1"/>
  <c r="L110" i="24"/>
  <c r="L83" i="24"/>
  <c r="L82" i="24"/>
  <c r="L79" i="24"/>
  <c r="L81" i="24"/>
  <c r="L80" i="24"/>
  <c r="L78" i="23"/>
  <c r="L110" i="23"/>
  <c r="L83" i="23"/>
  <c r="L82" i="23"/>
  <c r="L79" i="23"/>
  <c r="L80" i="23"/>
  <c r="L81" i="23"/>
  <c r="L83" i="25"/>
  <c r="L82" i="25"/>
  <c r="L78" i="25"/>
  <c r="L81" i="25"/>
  <c r="L80" i="25"/>
  <c r="L79" i="25"/>
  <c r="L84" i="23"/>
  <c r="L72" i="25"/>
  <c r="L41" i="25"/>
  <c r="L48" i="25"/>
  <c r="L47" i="25"/>
  <c r="L46" i="25"/>
  <c r="L45" i="25"/>
  <c r="L44" i="25"/>
  <c r="L42" i="25"/>
  <c r="L43" i="25"/>
  <c r="L69" i="25"/>
  <c r="L70" i="25"/>
  <c r="L68" i="25"/>
  <c r="L71" i="25"/>
  <c r="L32" i="25"/>
  <c r="L35" i="25"/>
  <c r="L31" i="25"/>
  <c r="L33" i="25"/>
  <c r="L71" i="24"/>
  <c r="K73" i="24"/>
  <c r="L72" i="24"/>
  <c r="L44" i="24"/>
  <c r="L43" i="24"/>
  <c r="L42" i="24"/>
  <c r="L41" i="24"/>
  <c r="L48" i="24"/>
  <c r="L47" i="24"/>
  <c r="L45" i="24"/>
  <c r="L46" i="24"/>
  <c r="L69" i="24"/>
  <c r="L68" i="24"/>
  <c r="L70" i="24"/>
  <c r="L32" i="24"/>
  <c r="L35" i="24"/>
  <c r="L31" i="24"/>
  <c r="L33" i="24"/>
  <c r="L72" i="23"/>
  <c r="L43" i="23"/>
  <c r="L42" i="23"/>
  <c r="L41" i="23"/>
  <c r="L48" i="23"/>
  <c r="L47" i="23"/>
  <c r="L46" i="23"/>
  <c r="L44" i="23"/>
  <c r="L45" i="23"/>
  <c r="L69" i="23"/>
  <c r="L68" i="23"/>
  <c r="L70" i="23"/>
  <c r="K73" i="23"/>
  <c r="L71" i="23"/>
  <c r="L32" i="23"/>
  <c r="L35" i="23"/>
  <c r="L31" i="23"/>
  <c r="L33" i="23"/>
  <c r="L110" i="25"/>
  <c r="L85" i="24" l="1"/>
  <c r="L113" i="24" s="1"/>
  <c r="L73" i="25"/>
  <c r="L112" i="25" s="1"/>
  <c r="L34" i="25"/>
  <c r="L36" i="25" s="1"/>
  <c r="L62" i="25" s="1"/>
  <c r="L73" i="24"/>
  <c r="L112" i="24" s="1"/>
  <c r="L34" i="24"/>
  <c r="L36" i="24" s="1"/>
  <c r="L62" i="24" s="1"/>
  <c r="L73" i="23"/>
  <c r="L112" i="23" s="1"/>
  <c r="L34" i="23"/>
  <c r="L36" i="23" s="1"/>
  <c r="L62" i="23" s="1"/>
  <c r="L85" i="25"/>
  <c r="L113" i="25" s="1"/>
  <c r="L85" i="23"/>
  <c r="L113" i="23" s="1"/>
  <c r="J98" i="2"/>
  <c r="L40" i="25" l="1"/>
  <c r="L40" i="23"/>
  <c r="L40" i="24"/>
  <c r="J98" i="14"/>
  <c r="L92" i="14"/>
  <c r="L114" i="14" s="1"/>
  <c r="K40" i="14"/>
  <c r="K84" i="14" s="1"/>
  <c r="L24" i="14"/>
  <c r="L63" i="25" l="1"/>
  <c r="L65" i="25" s="1"/>
  <c r="L111" i="25" s="1"/>
  <c r="L115" i="25" s="1"/>
  <c r="L95" i="25" s="1"/>
  <c r="L63" i="24"/>
  <c r="L65" i="24" s="1"/>
  <c r="L63" i="23"/>
  <c r="L65" i="23" s="1"/>
  <c r="K63" i="14"/>
  <c r="K35" i="14"/>
  <c r="L53" i="14"/>
  <c r="L58" i="14" s="1"/>
  <c r="L64" i="14" s="1"/>
  <c r="L26" i="14"/>
  <c r="K85" i="14"/>
  <c r="J98" i="13"/>
  <c r="L92" i="13"/>
  <c r="L114" i="13" s="1"/>
  <c r="K40" i="13"/>
  <c r="K84" i="13" s="1"/>
  <c r="L24" i="13"/>
  <c r="L78" i="14" l="1"/>
  <c r="L81" i="14"/>
  <c r="L83" i="14"/>
  <c r="L82" i="14"/>
  <c r="L80" i="14"/>
  <c r="L79" i="14"/>
  <c r="L84" i="14"/>
  <c r="L111" i="24"/>
  <c r="L115" i="24" s="1"/>
  <c r="L111" i="23"/>
  <c r="L115" i="23" s="1"/>
  <c r="L71" i="14"/>
  <c r="K73" i="14"/>
  <c r="L72" i="14"/>
  <c r="L41" i="14"/>
  <c r="L48" i="14"/>
  <c r="L68" i="14"/>
  <c r="L47" i="14"/>
  <c r="L42" i="14"/>
  <c r="L46" i="14"/>
  <c r="L45" i="14"/>
  <c r="L43" i="14"/>
  <c r="L44" i="14"/>
  <c r="L69" i="14"/>
  <c r="L70" i="14"/>
  <c r="L35" i="14"/>
  <c r="K36" i="14"/>
  <c r="K62" i="14" s="1"/>
  <c r="L31" i="14"/>
  <c r="L32" i="14"/>
  <c r="L33" i="14"/>
  <c r="K63" i="13"/>
  <c r="K71" i="13"/>
  <c r="K73" i="13" s="1"/>
  <c r="K35" i="13"/>
  <c r="K36" i="13" s="1"/>
  <c r="K62" i="13" s="1"/>
  <c r="L53" i="13"/>
  <c r="L58" i="13" s="1"/>
  <c r="L64" i="13" s="1"/>
  <c r="L96" i="25"/>
  <c r="L100" i="25" s="1"/>
  <c r="L110" i="14"/>
  <c r="K85" i="13"/>
  <c r="L26" i="13"/>
  <c r="D18" i="20"/>
  <c r="L82" i="13" l="1"/>
  <c r="L78" i="13"/>
  <c r="L83" i="13"/>
  <c r="L79" i="13"/>
  <c r="L80" i="13"/>
  <c r="L81" i="13"/>
  <c r="L73" i="14"/>
  <c r="L112" i="14" s="1"/>
  <c r="L84" i="13"/>
  <c r="L95" i="24"/>
  <c r="L96" i="24" s="1"/>
  <c r="L100" i="24" s="1"/>
  <c r="L95" i="23"/>
  <c r="L96" i="23" s="1"/>
  <c r="L99" i="23" s="1"/>
  <c r="L34" i="14"/>
  <c r="L36" i="14" s="1"/>
  <c r="L62" i="14" s="1"/>
  <c r="L72" i="13"/>
  <c r="L46" i="13"/>
  <c r="L45" i="13"/>
  <c r="L44" i="13"/>
  <c r="L43" i="13"/>
  <c r="L42" i="13"/>
  <c r="L41" i="13"/>
  <c r="L47" i="13"/>
  <c r="L48" i="13"/>
  <c r="L68" i="13"/>
  <c r="L70" i="13"/>
  <c r="L69" i="13"/>
  <c r="L71" i="13"/>
  <c r="L35" i="13"/>
  <c r="L31" i="13"/>
  <c r="L33" i="13"/>
  <c r="L32" i="13"/>
  <c r="L99" i="25"/>
  <c r="L98" i="25"/>
  <c r="L85" i="14"/>
  <c r="L113" i="14" s="1"/>
  <c r="L110" i="13"/>
  <c r="J98" i="17"/>
  <c r="L92" i="17"/>
  <c r="L114" i="17" s="1"/>
  <c r="K40" i="17"/>
  <c r="K84" i="17" s="1"/>
  <c r="L24" i="17"/>
  <c r="L98" i="24" l="1"/>
  <c r="L73" i="13"/>
  <c r="L100" i="23"/>
  <c r="L98" i="23"/>
  <c r="L99" i="24"/>
  <c r="K35" i="17"/>
  <c r="K36" i="17" s="1"/>
  <c r="K62" i="17" s="1"/>
  <c r="K63" i="17"/>
  <c r="K71" i="17"/>
  <c r="L53" i="17"/>
  <c r="L58" i="17" s="1"/>
  <c r="L64" i="17" s="1"/>
  <c r="L34" i="13"/>
  <c r="L36" i="13" s="1"/>
  <c r="L62" i="13" s="1"/>
  <c r="L101" i="25"/>
  <c r="L116" i="25" s="1"/>
  <c r="L117" i="25" s="1"/>
  <c r="M124" i="25" s="1"/>
  <c r="L40" i="14"/>
  <c r="L85" i="13"/>
  <c r="L113" i="13" s="1"/>
  <c r="L112" i="13"/>
  <c r="K85" i="17"/>
  <c r="L26" i="17"/>
  <c r="J98" i="18"/>
  <c r="L92" i="18"/>
  <c r="L114" i="18" s="1"/>
  <c r="K40" i="18"/>
  <c r="K84" i="18" s="1"/>
  <c r="L24" i="18"/>
  <c r="L53" i="18" s="1"/>
  <c r="J98" i="16"/>
  <c r="L92" i="16"/>
  <c r="L114" i="16" s="1"/>
  <c r="K40" i="16"/>
  <c r="K84" i="16" s="1"/>
  <c r="L24" i="16"/>
  <c r="J98" i="15"/>
  <c r="L92" i="15"/>
  <c r="L114" i="15" s="1"/>
  <c r="K40" i="15"/>
  <c r="K84" i="15" s="1"/>
  <c r="L24" i="15"/>
  <c r="L53" i="15" s="1"/>
  <c r="J98" i="12"/>
  <c r="L92" i="12"/>
  <c r="L114" i="12" s="1"/>
  <c r="K40" i="12"/>
  <c r="K84" i="12" s="1"/>
  <c r="L24" i="12"/>
  <c r="L53" i="12" s="1"/>
  <c r="J98" i="11"/>
  <c r="L92" i="11"/>
  <c r="L114" i="11" s="1"/>
  <c r="K40" i="11"/>
  <c r="K84" i="11" s="1"/>
  <c r="L24" i="11"/>
  <c r="L53" i="11" s="1"/>
  <c r="J98" i="10"/>
  <c r="L92" i="10"/>
  <c r="L114" i="10" s="1"/>
  <c r="K40" i="10"/>
  <c r="L24" i="10"/>
  <c r="L53" i="10" s="1"/>
  <c r="L92" i="9"/>
  <c r="L114" i="9" s="1"/>
  <c r="K40" i="9"/>
  <c r="K84" i="9" s="1"/>
  <c r="L24" i="9"/>
  <c r="L53" i="9" s="1"/>
  <c r="L24" i="8"/>
  <c r="L101" i="24" l="1"/>
  <c r="L116" i="24" s="1"/>
  <c r="L117" i="24" s="1"/>
  <c r="E121" i="24" s="1"/>
  <c r="I121" i="24" s="1"/>
  <c r="L121" i="24" s="1"/>
  <c r="L122" i="24" s="1"/>
  <c r="L123" i="24" s="1"/>
  <c r="K71" i="10"/>
  <c r="K84" i="10"/>
  <c r="L84" i="10" s="1"/>
  <c r="L101" i="23"/>
  <c r="L116" i="23" s="1"/>
  <c r="L117" i="23" s="1"/>
  <c r="E121" i="23" s="1"/>
  <c r="I121" i="23" s="1"/>
  <c r="L121" i="23" s="1"/>
  <c r="L122" i="23" s="1"/>
  <c r="L123" i="23" s="1"/>
  <c r="L53" i="8"/>
  <c r="L58" i="8" s="1"/>
  <c r="L64" i="8" s="1"/>
  <c r="L78" i="17"/>
  <c r="L83" i="17"/>
  <c r="L82" i="17"/>
  <c r="L79" i="17"/>
  <c r="L80" i="17"/>
  <c r="L81" i="17"/>
  <c r="L84" i="17"/>
  <c r="M124" i="24"/>
  <c r="K71" i="12"/>
  <c r="K73" i="12" s="1"/>
  <c r="K71" i="9"/>
  <c r="K73" i="9" s="1"/>
  <c r="K35" i="18"/>
  <c r="K36" i="18" s="1"/>
  <c r="K62" i="18" s="1"/>
  <c r="K63" i="18"/>
  <c r="K63" i="16"/>
  <c r="K71" i="16"/>
  <c r="K35" i="16"/>
  <c r="L26" i="16"/>
  <c r="L53" i="16"/>
  <c r="L58" i="16" s="1"/>
  <c r="L64" i="16" s="1"/>
  <c r="L42" i="17"/>
  <c r="L41" i="17"/>
  <c r="L68" i="17"/>
  <c r="L48" i="17"/>
  <c r="L47" i="17"/>
  <c r="L46" i="17"/>
  <c r="L45" i="17"/>
  <c r="L72" i="17"/>
  <c r="L44" i="17"/>
  <c r="L70" i="17"/>
  <c r="L43" i="17"/>
  <c r="L69" i="17"/>
  <c r="L71" i="17"/>
  <c r="K73" i="17"/>
  <c r="L35" i="17"/>
  <c r="L31" i="17"/>
  <c r="L32" i="17"/>
  <c r="L33" i="17"/>
  <c r="K35" i="15"/>
  <c r="K36" i="15" s="1"/>
  <c r="K62" i="15" s="1"/>
  <c r="K71" i="15"/>
  <c r="K63" i="15"/>
  <c r="L63" i="14"/>
  <c r="L65" i="14" s="1"/>
  <c r="L111" i="14" s="1"/>
  <c r="L115" i="14" s="1"/>
  <c r="K63" i="12"/>
  <c r="K35" i="12"/>
  <c r="K36" i="12" s="1"/>
  <c r="K62" i="12" s="1"/>
  <c r="K63" i="11"/>
  <c r="K71" i="11"/>
  <c r="K73" i="11" s="1"/>
  <c r="K35" i="11"/>
  <c r="K36" i="11" s="1"/>
  <c r="K62" i="11" s="1"/>
  <c r="K73" i="10"/>
  <c r="K63" i="10"/>
  <c r="K35" i="10"/>
  <c r="K35" i="9"/>
  <c r="K36" i="9" s="1"/>
  <c r="K62" i="9" s="1"/>
  <c r="K63" i="9"/>
  <c r="L58" i="9"/>
  <c r="L64" i="9" s="1"/>
  <c r="E121" i="25"/>
  <c r="I121" i="25" s="1"/>
  <c r="L58" i="12"/>
  <c r="L64" i="12" s="1"/>
  <c r="L58" i="15"/>
  <c r="L64" i="15" s="1"/>
  <c r="L58" i="11"/>
  <c r="L64" i="11" s="1"/>
  <c r="L58" i="18"/>
  <c r="L64" i="18" s="1"/>
  <c r="L26" i="11"/>
  <c r="L40" i="13"/>
  <c r="L110" i="17"/>
  <c r="L26" i="18"/>
  <c r="L84" i="18" s="1"/>
  <c r="K85" i="16"/>
  <c r="L26" i="15"/>
  <c r="L84" i="15" s="1"/>
  <c r="K85" i="15"/>
  <c r="L26" i="12"/>
  <c r="K85" i="12"/>
  <c r="K85" i="11"/>
  <c r="L58" i="10"/>
  <c r="L64" i="10" s="1"/>
  <c r="K85" i="10"/>
  <c r="L26" i="10"/>
  <c r="L69" i="10" s="1"/>
  <c r="K85" i="9"/>
  <c r="L26" i="9"/>
  <c r="L26" i="8"/>
  <c r="M124" i="23" l="1"/>
  <c r="C13" i="20"/>
  <c r="E13" i="20" s="1"/>
  <c r="F13" i="20" s="1"/>
  <c r="L83" i="12"/>
  <c r="L82" i="12"/>
  <c r="L81" i="12"/>
  <c r="L78" i="12"/>
  <c r="L80" i="12"/>
  <c r="L79" i="12"/>
  <c r="L82" i="9"/>
  <c r="L70" i="9"/>
  <c r="L83" i="9"/>
  <c r="L79" i="9"/>
  <c r="L110" i="9"/>
  <c r="L81" i="9"/>
  <c r="L80" i="9"/>
  <c r="L83" i="16"/>
  <c r="L82" i="16"/>
  <c r="L78" i="16"/>
  <c r="L110" i="16"/>
  <c r="L80" i="16"/>
  <c r="L79" i="16"/>
  <c r="L81" i="16"/>
  <c r="L84" i="9"/>
  <c r="L82" i="15"/>
  <c r="L83" i="15"/>
  <c r="L78" i="15"/>
  <c r="L79" i="15"/>
  <c r="L80" i="15"/>
  <c r="L81" i="15"/>
  <c r="C15" i="20"/>
  <c r="E15" i="20" s="1"/>
  <c r="F15" i="20" s="1"/>
  <c r="L84" i="12"/>
  <c r="L83" i="18"/>
  <c r="L82" i="18"/>
  <c r="L78" i="18"/>
  <c r="L80" i="18"/>
  <c r="L79" i="18"/>
  <c r="L81" i="18"/>
  <c r="L84" i="16"/>
  <c r="L82" i="11"/>
  <c r="L78" i="11"/>
  <c r="L83" i="11"/>
  <c r="L110" i="11"/>
  <c r="L69" i="11"/>
  <c r="L80" i="11"/>
  <c r="L81" i="11"/>
  <c r="L79" i="11"/>
  <c r="L84" i="11"/>
  <c r="L71" i="18"/>
  <c r="K73" i="18"/>
  <c r="L43" i="18"/>
  <c r="L42" i="18"/>
  <c r="L72" i="18"/>
  <c r="L41" i="18"/>
  <c r="L48" i="18"/>
  <c r="L47" i="18"/>
  <c r="L46" i="18"/>
  <c r="L44" i="18"/>
  <c r="L45" i="18"/>
  <c r="L70" i="18"/>
  <c r="L68" i="18"/>
  <c r="L69" i="18"/>
  <c r="L32" i="18"/>
  <c r="L35" i="18"/>
  <c r="L31" i="18"/>
  <c r="L33" i="18"/>
  <c r="L42" i="16"/>
  <c r="L45" i="16"/>
  <c r="L44" i="16"/>
  <c r="L43" i="16"/>
  <c r="L41" i="16"/>
  <c r="L47" i="16"/>
  <c r="L46" i="16"/>
  <c r="L72" i="16"/>
  <c r="L48" i="16"/>
  <c r="L70" i="16"/>
  <c r="L68" i="16"/>
  <c r="L69" i="16"/>
  <c r="L71" i="16"/>
  <c r="K73" i="16"/>
  <c r="L35" i="16"/>
  <c r="K36" i="16"/>
  <c r="K62" i="16" s="1"/>
  <c r="L31" i="16"/>
  <c r="L32" i="16"/>
  <c r="L33" i="16"/>
  <c r="L73" i="17"/>
  <c r="L112" i="17" s="1"/>
  <c r="L34" i="17"/>
  <c r="L36" i="17" s="1"/>
  <c r="L62" i="17" s="1"/>
  <c r="L72" i="15"/>
  <c r="L45" i="15"/>
  <c r="L41" i="15"/>
  <c r="L48" i="15"/>
  <c r="L44" i="15"/>
  <c r="L43" i="15"/>
  <c r="L42" i="15"/>
  <c r="L47" i="15"/>
  <c r="L46" i="15"/>
  <c r="L68" i="15"/>
  <c r="L69" i="15"/>
  <c r="L70" i="15"/>
  <c r="K73" i="15"/>
  <c r="L71" i="15"/>
  <c r="L32" i="15"/>
  <c r="L35" i="15"/>
  <c r="L31" i="15"/>
  <c r="L33" i="15"/>
  <c r="L95" i="14"/>
  <c r="L96" i="14" s="1"/>
  <c r="L99" i="14" s="1"/>
  <c r="L63" i="13"/>
  <c r="L65" i="13" s="1"/>
  <c r="L111" i="13" s="1"/>
  <c r="L115" i="13" s="1"/>
  <c r="L95" i="13" s="1"/>
  <c r="L42" i="12"/>
  <c r="L41" i="12"/>
  <c r="L47" i="12"/>
  <c r="L46" i="12"/>
  <c r="L48" i="12"/>
  <c r="L45" i="12"/>
  <c r="L44" i="12"/>
  <c r="L72" i="12"/>
  <c r="L43" i="12"/>
  <c r="L71" i="12"/>
  <c r="L69" i="12"/>
  <c r="L68" i="12"/>
  <c r="L70" i="12"/>
  <c r="L32" i="12"/>
  <c r="L35" i="12"/>
  <c r="L31" i="12"/>
  <c r="L33" i="12"/>
  <c r="L47" i="11"/>
  <c r="L70" i="11"/>
  <c r="L72" i="11"/>
  <c r="L46" i="11"/>
  <c r="L45" i="11"/>
  <c r="L43" i="11"/>
  <c r="L48" i="11"/>
  <c r="L44" i="11"/>
  <c r="L42" i="11"/>
  <c r="L41" i="11"/>
  <c r="L68" i="11"/>
  <c r="L71" i="11"/>
  <c r="L35" i="11"/>
  <c r="L31" i="11"/>
  <c r="L32" i="11"/>
  <c r="L33" i="11"/>
  <c r="L72" i="10"/>
  <c r="L110" i="10"/>
  <c r="L81" i="10"/>
  <c r="L78" i="10"/>
  <c r="L83" i="10"/>
  <c r="L82" i="10"/>
  <c r="L70" i="10"/>
  <c r="L79" i="10"/>
  <c r="L80" i="10"/>
  <c r="L71" i="10"/>
  <c r="L47" i="10"/>
  <c r="L46" i="10"/>
  <c r="L42" i="10"/>
  <c r="L41" i="10"/>
  <c r="L45" i="10"/>
  <c r="L44" i="10"/>
  <c r="L48" i="10"/>
  <c r="L43" i="10"/>
  <c r="L68" i="10"/>
  <c r="L32" i="10"/>
  <c r="L31" i="10"/>
  <c r="L33" i="10"/>
  <c r="L35" i="10"/>
  <c r="K36" i="10"/>
  <c r="K62" i="10" s="1"/>
  <c r="L72" i="9"/>
  <c r="L71" i="9"/>
  <c r="L68" i="9"/>
  <c r="L69" i="9"/>
  <c r="L44" i="9"/>
  <c r="L43" i="9"/>
  <c r="L45" i="9"/>
  <c r="L42" i="9"/>
  <c r="L41" i="9"/>
  <c r="L48" i="9"/>
  <c r="L46" i="9"/>
  <c r="L47" i="9"/>
  <c r="L35" i="9"/>
  <c r="L31" i="9"/>
  <c r="L33" i="9"/>
  <c r="L32" i="9"/>
  <c r="L72" i="8"/>
  <c r="L71" i="8"/>
  <c r="L41" i="8"/>
  <c r="L45" i="8"/>
  <c r="L48" i="8"/>
  <c r="L43" i="8"/>
  <c r="L42" i="8"/>
  <c r="L46" i="8"/>
  <c r="L44" i="8"/>
  <c r="L70" i="8"/>
  <c r="L68" i="8"/>
  <c r="L69" i="8"/>
  <c r="L47" i="8"/>
  <c r="L32" i="8"/>
  <c r="L35" i="8"/>
  <c r="L31" i="8"/>
  <c r="L33" i="8"/>
  <c r="L110" i="8"/>
  <c r="L82" i="8"/>
  <c r="L83" i="8"/>
  <c r="L78" i="8"/>
  <c r="L81" i="8"/>
  <c r="L79" i="8"/>
  <c r="L80" i="8"/>
  <c r="L84" i="8"/>
  <c r="L121" i="25"/>
  <c r="L122" i="25" s="1"/>
  <c r="L123" i="25" s="1"/>
  <c r="C16" i="20"/>
  <c r="E16" i="20" s="1"/>
  <c r="F16" i="20" s="1"/>
  <c r="L110" i="15"/>
  <c r="L85" i="17"/>
  <c r="L113" i="17" s="1"/>
  <c r="L110" i="18"/>
  <c r="K85" i="18"/>
  <c r="L110" i="12"/>
  <c r="L78" i="9"/>
  <c r="L73" i="18" l="1"/>
  <c r="L73" i="12"/>
  <c r="L98" i="14"/>
  <c r="L34" i="18"/>
  <c r="L36" i="18" s="1"/>
  <c r="L62" i="18" s="1"/>
  <c r="L73" i="16"/>
  <c r="L112" i="16" s="1"/>
  <c r="L85" i="16"/>
  <c r="L113" i="16" s="1"/>
  <c r="L34" i="16"/>
  <c r="L36" i="16" s="1"/>
  <c r="L62" i="16" s="1"/>
  <c r="L73" i="15"/>
  <c r="L112" i="15" s="1"/>
  <c r="L34" i="15"/>
  <c r="L36" i="15" s="1"/>
  <c r="L62" i="15" s="1"/>
  <c r="L100" i="14"/>
  <c r="L34" i="12"/>
  <c r="L36" i="12" s="1"/>
  <c r="L62" i="12" s="1"/>
  <c r="L73" i="11"/>
  <c r="L112" i="11" s="1"/>
  <c r="L34" i="11"/>
  <c r="L36" i="11" s="1"/>
  <c r="L62" i="11" s="1"/>
  <c r="L73" i="10"/>
  <c r="L112" i="10" s="1"/>
  <c r="L34" i="10"/>
  <c r="L36" i="10" s="1"/>
  <c r="L62" i="10" s="1"/>
  <c r="L73" i="9"/>
  <c r="L112" i="9" s="1"/>
  <c r="L34" i="9"/>
  <c r="L36" i="9" s="1"/>
  <c r="L62" i="9" s="1"/>
  <c r="L34" i="8"/>
  <c r="L36" i="8" s="1"/>
  <c r="L62" i="8" s="1"/>
  <c r="L73" i="8"/>
  <c r="L112" i="8" s="1"/>
  <c r="L40" i="8"/>
  <c r="L85" i="8"/>
  <c r="L113" i="8" s="1"/>
  <c r="L85" i="15"/>
  <c r="L113" i="15" s="1"/>
  <c r="L40" i="11"/>
  <c r="L85" i="11"/>
  <c r="L113" i="11" s="1"/>
  <c r="L112" i="18"/>
  <c r="L40" i="17"/>
  <c r="L112" i="12"/>
  <c r="L85" i="18"/>
  <c r="L113" i="18" s="1"/>
  <c r="L96" i="13"/>
  <c r="L98" i="13" s="1"/>
  <c r="L40" i="18"/>
  <c r="L40" i="16"/>
  <c r="L85" i="12"/>
  <c r="L113" i="12" s="1"/>
  <c r="L85" i="10"/>
  <c r="L113" i="10" s="1"/>
  <c r="L85" i="9"/>
  <c r="L113" i="9" s="1"/>
  <c r="L101" i="14" l="1"/>
  <c r="L116" i="14" s="1"/>
  <c r="L117" i="14" s="1"/>
  <c r="L63" i="18"/>
  <c r="L65" i="18" s="1"/>
  <c r="L111" i="18" s="1"/>
  <c r="L115" i="18" s="1"/>
  <c r="L95" i="18" s="1"/>
  <c r="L63" i="16"/>
  <c r="L65" i="16" s="1"/>
  <c r="L63" i="17"/>
  <c r="L65" i="17" s="1"/>
  <c r="L63" i="11"/>
  <c r="L65" i="11" s="1"/>
  <c r="L111" i="11" s="1"/>
  <c r="L115" i="11" s="1"/>
  <c r="L63" i="8"/>
  <c r="L65" i="8" s="1"/>
  <c r="L40" i="15"/>
  <c r="L40" i="10"/>
  <c r="L63" i="10" s="1"/>
  <c r="L99" i="13"/>
  <c r="L100" i="13"/>
  <c r="L40" i="12"/>
  <c r="L63" i="12" s="1"/>
  <c r="L65" i="12" s="1"/>
  <c r="L111" i="12" s="1"/>
  <c r="L115" i="12" s="1"/>
  <c r="L95" i="12" s="1"/>
  <c r="L40" i="9"/>
  <c r="M124" i="14" l="1"/>
  <c r="E121" i="14"/>
  <c r="I121" i="14" s="1"/>
  <c r="L121" i="14" s="1"/>
  <c r="L122" i="14" s="1"/>
  <c r="L123" i="14" s="1"/>
  <c r="L111" i="16"/>
  <c r="L115" i="16" s="1"/>
  <c r="L111" i="17"/>
  <c r="L115" i="17" s="1"/>
  <c r="L95" i="17" s="1"/>
  <c r="L63" i="15"/>
  <c r="L65" i="15" s="1"/>
  <c r="L111" i="15" s="1"/>
  <c r="L115" i="15" s="1"/>
  <c r="L95" i="15" s="1"/>
  <c r="L96" i="15" s="1"/>
  <c r="C10" i="20"/>
  <c r="E10" i="20" s="1"/>
  <c r="F10" i="20" s="1"/>
  <c r="L95" i="11"/>
  <c r="L96" i="11" s="1"/>
  <c r="L65" i="10"/>
  <c r="L63" i="9"/>
  <c r="L65" i="9" s="1"/>
  <c r="L111" i="9" s="1"/>
  <c r="L115" i="9" s="1"/>
  <c r="L111" i="8"/>
  <c r="L115" i="8" s="1"/>
  <c r="L101" i="13"/>
  <c r="L116" i="13" s="1"/>
  <c r="L117" i="13" s="1"/>
  <c r="M124" i="13" s="1"/>
  <c r="L96" i="18"/>
  <c r="L98" i="18" s="1"/>
  <c r="L96" i="12"/>
  <c r="L98" i="12" s="1"/>
  <c r="L95" i="16" l="1"/>
  <c r="L96" i="16" s="1"/>
  <c r="L100" i="16" s="1"/>
  <c r="L95" i="9"/>
  <c r="L96" i="9" s="1"/>
  <c r="L98" i="9" s="1"/>
  <c r="L96" i="17"/>
  <c r="L98" i="17" s="1"/>
  <c r="L98" i="15"/>
  <c r="L100" i="15"/>
  <c r="L99" i="15"/>
  <c r="L99" i="11"/>
  <c r="L98" i="11"/>
  <c r="L100" i="11"/>
  <c r="L111" i="10"/>
  <c r="L115" i="10" s="1"/>
  <c r="L95" i="8"/>
  <c r="L96" i="8" s="1"/>
  <c r="E121" i="13"/>
  <c r="I121" i="13" s="1"/>
  <c r="L99" i="18"/>
  <c r="L100" i="12"/>
  <c r="L99" i="12"/>
  <c r="L100" i="18"/>
  <c r="L100" i="17" l="1"/>
  <c r="L99" i="9"/>
  <c r="L100" i="9"/>
  <c r="L98" i="16"/>
  <c r="L99" i="16"/>
  <c r="L99" i="17"/>
  <c r="L101" i="17" s="1"/>
  <c r="L116" i="17" s="1"/>
  <c r="L117" i="17" s="1"/>
  <c r="L101" i="11"/>
  <c r="L116" i="11" s="1"/>
  <c r="L117" i="11" s="1"/>
  <c r="L101" i="15"/>
  <c r="L116" i="15" s="1"/>
  <c r="L117" i="15" s="1"/>
  <c r="E121" i="15" s="1"/>
  <c r="I121" i="15" s="1"/>
  <c r="L121" i="15" s="1"/>
  <c r="L122" i="15" s="1"/>
  <c r="L123" i="15" s="1"/>
  <c r="L101" i="12"/>
  <c r="L116" i="12" s="1"/>
  <c r="L117" i="12" s="1"/>
  <c r="M124" i="12" s="1"/>
  <c r="L95" i="10"/>
  <c r="L96" i="10" s="1"/>
  <c r="L100" i="8"/>
  <c r="L98" i="8"/>
  <c r="L99" i="8"/>
  <c r="L121" i="13"/>
  <c r="L122" i="13" s="1"/>
  <c r="L123" i="13" s="1"/>
  <c r="C9" i="20"/>
  <c r="E9" i="20" s="1"/>
  <c r="F9" i="20" s="1"/>
  <c r="L101" i="18"/>
  <c r="L116" i="18" s="1"/>
  <c r="L117" i="18" s="1"/>
  <c r="E121" i="18" s="1"/>
  <c r="I121" i="18" s="1"/>
  <c r="L101" i="9" l="1"/>
  <c r="L116" i="9" s="1"/>
  <c r="L117" i="9" s="1"/>
  <c r="M124" i="9" s="1"/>
  <c r="L101" i="16"/>
  <c r="M124" i="17"/>
  <c r="E121" i="17"/>
  <c r="I121" i="17" s="1"/>
  <c r="C12" i="20" s="1"/>
  <c r="E12" i="20" s="1"/>
  <c r="F12" i="20" s="1"/>
  <c r="M124" i="15"/>
  <c r="C11" i="20"/>
  <c r="E11" i="20" s="1"/>
  <c r="F11" i="20" s="1"/>
  <c r="E121" i="12"/>
  <c r="I121" i="12" s="1"/>
  <c r="L121" i="12" s="1"/>
  <c r="L122" i="12" s="1"/>
  <c r="L123" i="12" s="1"/>
  <c r="M124" i="11"/>
  <c r="E121" i="11"/>
  <c r="I121" i="11" s="1"/>
  <c r="L121" i="11" s="1"/>
  <c r="L122" i="11" s="1"/>
  <c r="L123" i="11" s="1"/>
  <c r="L99" i="10"/>
  <c r="L98" i="10"/>
  <c r="L100" i="10"/>
  <c r="L101" i="8"/>
  <c r="L116" i="8" s="1"/>
  <c r="L117" i="8" s="1"/>
  <c r="M124" i="8" s="1"/>
  <c r="L121" i="18"/>
  <c r="L122" i="18" s="1"/>
  <c r="L123" i="18" s="1"/>
  <c r="C17" i="20"/>
  <c r="E17" i="20" s="1"/>
  <c r="F17" i="20" s="1"/>
  <c r="L121" i="17"/>
  <c r="L122" i="17" s="1"/>
  <c r="L123" i="17" s="1"/>
  <c r="M124" i="18"/>
  <c r="C8" i="20" l="1"/>
  <c r="E8" i="20" s="1"/>
  <c r="F8" i="20" s="1"/>
  <c r="C7" i="20"/>
  <c r="E7" i="20" s="1"/>
  <c r="F7" i="20" s="1"/>
  <c r="L116" i="16"/>
  <c r="L117" i="16" s="1"/>
  <c r="L101" i="10"/>
  <c r="E121" i="9"/>
  <c r="I121" i="9" s="1"/>
  <c r="L121" i="9" s="1"/>
  <c r="L122" i="9" s="1"/>
  <c r="L123" i="9" s="1"/>
  <c r="E121" i="8"/>
  <c r="I121" i="8" s="1"/>
  <c r="L121" i="8" s="1"/>
  <c r="L122" i="8" s="1"/>
  <c r="L123" i="8" s="1"/>
  <c r="C4" i="20" l="1"/>
  <c r="E4" i="20" s="1"/>
  <c r="F4" i="20" s="1"/>
  <c r="E121" i="16"/>
  <c r="I121" i="16" s="1"/>
  <c r="M124" i="16"/>
  <c r="L116" i="10"/>
  <c r="L117" i="10" s="1"/>
  <c r="M124" i="10" s="1"/>
  <c r="C5" i="20"/>
  <c r="E5" i="20" s="1"/>
  <c r="F5" i="20" s="1"/>
  <c r="K47" i="2"/>
  <c r="L121" i="16" l="1"/>
  <c r="L122" i="16" s="1"/>
  <c r="L123" i="16" s="1"/>
  <c r="C14" i="20"/>
  <c r="E14" i="20" s="1"/>
  <c r="F14" i="20" s="1"/>
  <c r="E121" i="10"/>
  <c r="I121" i="10" s="1"/>
  <c r="K40" i="2"/>
  <c r="L26" i="2"/>
  <c r="C6" i="20" l="1"/>
  <c r="E6" i="20" s="1"/>
  <c r="F6" i="20" s="1"/>
  <c r="L121" i="10"/>
  <c r="L122" i="10" s="1"/>
  <c r="L123" i="10" s="1"/>
  <c r="K71" i="2"/>
  <c r="K73" i="2" s="1"/>
  <c r="L84" i="2"/>
  <c r="K63" i="2"/>
  <c r="L72" i="2"/>
  <c r="L41" i="2"/>
  <c r="K35" i="2"/>
  <c r="K36" i="2" s="1"/>
  <c r="K62" i="2" s="1"/>
  <c r="L31" i="2"/>
  <c r="L33" i="2"/>
  <c r="L82" i="2"/>
  <c r="L78" i="2"/>
  <c r="L42" i="2"/>
  <c r="L47" i="2"/>
  <c r="L44" i="2"/>
  <c r="L46" i="2"/>
  <c r="L48" i="2"/>
  <c r="L32" i="2"/>
  <c r="L43" i="2"/>
  <c r="L45" i="2"/>
  <c r="L69" i="2"/>
  <c r="L83" i="2"/>
  <c r="L70" i="2"/>
  <c r="L68" i="2"/>
  <c r="L110" i="2"/>
  <c r="L81" i="2"/>
  <c r="L79" i="2"/>
  <c r="L80" i="2"/>
  <c r="L71" i="2" l="1"/>
  <c r="L73" i="2" s="1"/>
  <c r="L112" i="2" s="1"/>
  <c r="L35" i="2"/>
  <c r="L40" i="2"/>
  <c r="L34" i="2"/>
  <c r="K85" i="2"/>
  <c r="L85" i="2"/>
  <c r="L113" i="2" s="1"/>
  <c r="L58" i="2"/>
  <c r="L64" i="2" s="1"/>
  <c r="L92" i="2"/>
  <c r="L114" i="2" s="1"/>
  <c r="L36" i="2" l="1"/>
  <c r="L62" i="2" l="1"/>
  <c r="L63" i="2"/>
  <c r="L65" i="2" l="1"/>
  <c r="L111" i="2" l="1"/>
  <c r="L115" i="2" s="1"/>
  <c r="L95" i="2" l="1"/>
  <c r="L96" i="2" s="1"/>
  <c r="L98" i="2" s="1"/>
  <c r="L100" i="2" l="1"/>
  <c r="L99" i="2"/>
  <c r="L101" i="2" l="1"/>
  <c r="L116" i="2" s="1"/>
  <c r="L117" i="2" s="1"/>
  <c r="E121" i="2" l="1"/>
  <c r="I121" i="2" s="1"/>
  <c r="L121" i="2" s="1"/>
  <c r="L122" i="2" s="1"/>
  <c r="L123" i="2" s="1"/>
  <c r="C3" i="20" l="1"/>
  <c r="E3" i="20" s="1"/>
  <c r="E18" i="20" s="1"/>
  <c r="F3" i="20" l="1"/>
  <c r="F18" i="20" s="1"/>
</calcChain>
</file>

<file path=xl/sharedStrings.xml><?xml version="1.0" encoding="utf-8"?>
<sst xmlns="http://schemas.openxmlformats.org/spreadsheetml/2006/main" count="2578" uniqueCount="197">
  <si>
    <t xml:space="preserve">Número do Processo: </t>
  </si>
  <si>
    <t xml:space="preserve">Número da Licitação: </t>
  </si>
  <si>
    <t>Data do Pregão:</t>
  </si>
  <si>
    <t>Horário:</t>
  </si>
  <si>
    <t>Município (s)  da prestação de serviço</t>
  </si>
  <si>
    <t>Número de meses de execução contratual:</t>
  </si>
  <si>
    <t>Unidade de medida</t>
  </si>
  <si>
    <t>Quantidade total a contratar (em função da unidade de medida):</t>
  </si>
  <si>
    <t>Categoria profissional (vinculada a execução contratual)</t>
  </si>
  <si>
    <t>Data base da categoria</t>
  </si>
  <si>
    <t>RAT</t>
  </si>
  <si>
    <t>FAP:</t>
  </si>
  <si>
    <t>Custos Indiretos / Despesas Administrativas</t>
  </si>
  <si>
    <t>Lucro</t>
  </si>
  <si>
    <t xml:space="preserve">Tributos </t>
  </si>
  <si>
    <t>Alíquota</t>
  </si>
  <si>
    <t xml:space="preserve">Tributos Federais </t>
  </si>
  <si>
    <t>PIS:</t>
  </si>
  <si>
    <t>COFINS:</t>
  </si>
  <si>
    <t xml:space="preserve">Tributos Municipais </t>
  </si>
  <si>
    <t>ISSQN:</t>
  </si>
  <si>
    <t>PLANILHA DE CUSTO E FORMAÇÃO DE PREÇOS</t>
  </si>
  <si>
    <t>Descrição do Serviço:</t>
  </si>
  <si>
    <t>►</t>
  </si>
  <si>
    <t>DADOS COMPLEMENTARES PARA COMPOSIÇÃO DOS CUSTOS REFERENTE À MÃO-DE-OBRA</t>
  </si>
  <si>
    <t>Código Brasileiro de Ocupações - CBO</t>
  </si>
  <si>
    <t xml:space="preserve">MÓDULO 01 – Composição da Remuneração </t>
  </si>
  <si>
    <t>VALOR</t>
  </si>
  <si>
    <t>A</t>
  </si>
  <si>
    <t>Salário Base</t>
  </si>
  <si>
    <t>B</t>
  </si>
  <si>
    <t>C</t>
  </si>
  <si>
    <t>D</t>
  </si>
  <si>
    <t>E</t>
  </si>
  <si>
    <t>F</t>
  </si>
  <si>
    <t>G</t>
  </si>
  <si>
    <t>Outros (especificar)</t>
  </si>
  <si>
    <t>Módulo 2 – Encargos e benefícios anuais, mensais e diários</t>
  </si>
  <si>
    <t>Submódulo 2.2 – Encargos Previdenciários (GPS), Fundo de Garantia por Tempo de Serviço (FGTS) e outras contribuições</t>
  </si>
  <si>
    <t>INSS</t>
  </si>
  <si>
    <t>SESI ou SESC</t>
  </si>
  <si>
    <t>SENAI ou SENAC</t>
  </si>
  <si>
    <t>INCRA</t>
  </si>
  <si>
    <t>Salário educação</t>
  </si>
  <si>
    <t>FGTS</t>
  </si>
  <si>
    <t>H</t>
  </si>
  <si>
    <t>SEBRAE</t>
  </si>
  <si>
    <t>Submódulo 2.3 – Benefícios Mensais e Diários</t>
  </si>
  <si>
    <t>Auxílio Refeição/ Alimentação</t>
  </si>
  <si>
    <t>Seguro de vida em grupo</t>
  </si>
  <si>
    <t>Total</t>
  </si>
  <si>
    <t>Quadro resumo do Módulo 2 – Encargos e benefícios anuais, mensais e diário</t>
  </si>
  <si>
    <t>2.1</t>
  </si>
  <si>
    <t>2.2</t>
  </si>
  <si>
    <t>GPS, FGTS e outras contribuições</t>
  </si>
  <si>
    <t>2.3</t>
  </si>
  <si>
    <t>Benefícios Mensais e diários</t>
  </si>
  <si>
    <t>Módulo 3 – Provisão para rescisão</t>
  </si>
  <si>
    <t>Aviso Prévio Indenizado</t>
  </si>
  <si>
    <t>Incidência do FGTS sobre Aviso Prévio Indenizado</t>
  </si>
  <si>
    <t>Aviso Prévio Trabalhado</t>
  </si>
  <si>
    <t>Incidência dos encargos do submodulo 2.2 sobre o aviso prévio trabalhado</t>
  </si>
  <si>
    <t>Férias</t>
  </si>
  <si>
    <t>Ausências Legais</t>
  </si>
  <si>
    <t>Licença paternidade</t>
  </si>
  <si>
    <t>Ausência por acidente do trabalho</t>
  </si>
  <si>
    <t>Afastamento Maternidade</t>
  </si>
  <si>
    <t>Valor (R$)</t>
  </si>
  <si>
    <t>Uniformes (custo mensal por empregado)</t>
  </si>
  <si>
    <t>Total de Insumos Diversos</t>
  </si>
  <si>
    <t>QUADRO RESUMO DO CUSTO POR EMPREGADO</t>
  </si>
  <si>
    <t>Mão-de-obra vinculada à execução contratual (valor por empregado)</t>
  </si>
  <si>
    <t>MÓDULO 02 –Encargos e benefícios anuais, mensais e diários</t>
  </si>
  <si>
    <t>MÓDULO 03 – Provisão para rescisao</t>
  </si>
  <si>
    <t>MÓDULO 04 – Custo de reposiçao do profissional ausente</t>
  </si>
  <si>
    <t>Subtotal (A+B+C+D+E)</t>
  </si>
  <si>
    <t>Total de Custos Indireto, Lucros e Tributos</t>
  </si>
  <si>
    <t>Valor total proposto por empregado</t>
  </si>
  <si>
    <t>3 – QUADRO RESUMO  – VALOR MENSAL DOS SERVIÇOS</t>
  </si>
  <si>
    <t>Tipo de serviço
(A)</t>
  </si>
  <si>
    <t>Valor proposto por empregado
(B)</t>
  </si>
  <si>
    <t>Empregados por posto
(C)</t>
  </si>
  <si>
    <t>Valor  proposta por posto
(D) = (B) x (C)</t>
  </si>
  <si>
    <t>Qtde de postos
(E)</t>
  </si>
  <si>
    <t>Valor total do serviço
(F) = (D) x (E)</t>
  </si>
  <si>
    <t xml:space="preserve"> Valor Mensal dos Serviços</t>
  </si>
  <si>
    <t>Ano do Acordo, Convenção ou Dissídio Coletivo</t>
  </si>
  <si>
    <r>
      <t xml:space="preserve">Nota 1: </t>
    </r>
    <r>
      <rPr>
        <sz val="12"/>
        <rFont val="Times New Roman"/>
        <family val="1"/>
      </rPr>
      <t xml:space="preserve">Custos Indiretos, Tributos e Lucro por empregado. </t>
    </r>
    <r>
      <rPr>
        <b/>
        <sz val="12"/>
        <rFont val="Times New Roman"/>
        <family val="1"/>
      </rPr>
      <t xml:space="preserve">
Nota 2: </t>
    </r>
    <r>
      <rPr>
        <sz val="12"/>
        <rFont val="Times New Roman"/>
        <family val="1"/>
      </rPr>
      <t xml:space="preserve">O valor referente a tributos é obtido aplicando-se o percentual sobre o valor do faturamento. </t>
    </r>
  </si>
  <si>
    <t>Valor Anual dos Serviços</t>
  </si>
  <si>
    <t>Valor da Remuneração</t>
  </si>
  <si>
    <t xml:space="preserve">Módulo 01 – Composição da Remuneração </t>
  </si>
  <si>
    <t>13º Salário</t>
  </si>
  <si>
    <t>Módulo 06 – Custos Indireto, Lucros e Tributos</t>
  </si>
  <si>
    <t>Módulo 05 – Insumos Diversos</t>
  </si>
  <si>
    <t>Incidência dos encargos do submodulo 2.2 sobre o Custo de Reposição do Profissional Ausente</t>
  </si>
  <si>
    <t>Fator K</t>
  </si>
  <si>
    <t>MÓDULO 06 –  Custos Indireto, Lucros e Tributos</t>
  </si>
  <si>
    <t>MÓDULO 05 – Insumos diversos</t>
  </si>
  <si>
    <t>Belo Horizonte</t>
  </si>
  <si>
    <t>posto</t>
  </si>
  <si>
    <t>faxineiro</t>
  </si>
  <si>
    <t>01º de janeiro</t>
  </si>
  <si>
    <t>5121-15</t>
  </si>
  <si>
    <t>Programa de Assistência Familiar (PAF)</t>
  </si>
  <si>
    <r>
      <t xml:space="preserve">Nota 1: </t>
    </r>
    <r>
      <rPr>
        <sz val="12"/>
        <rFont val="Times New Roman"/>
        <family val="1"/>
      </rPr>
      <t xml:space="preserve">O valor informado deverá ser o custo real do benefício (descontado o valor eventualmente pago pelo empregado). </t>
    </r>
    <r>
      <rPr>
        <b/>
        <sz val="12"/>
        <rFont val="Times New Roman"/>
        <family val="1"/>
      </rPr>
      <t xml:space="preserve">
Nota 2: </t>
    </r>
    <r>
      <rPr>
        <sz val="12"/>
        <rFont val="Times New Roman"/>
        <family val="1"/>
      </rPr>
      <t>Observar a previsão dos benefícios contidos em Acordos, Convenções e Dissídios Coletivos de Trabalho.</t>
    </r>
  </si>
  <si>
    <r>
      <t>13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salário e adicional de férias</t>
    </r>
  </si>
  <si>
    <t>Módulo 4 – Custo de reposição do profissional ausente - ausências legais</t>
  </si>
  <si>
    <t>Transporte (estimados 4 vales por empregado)</t>
  </si>
  <si>
    <r>
      <t>Submódulo 2.1 – 13</t>
    </r>
    <r>
      <rPr>
        <b/>
        <vertAlign val="superscript"/>
        <sz val="12"/>
        <rFont val="Times New Roman"/>
        <family val="1"/>
      </rPr>
      <t>o</t>
    </r>
    <r>
      <rPr>
        <b/>
        <sz val="12"/>
        <rFont val="Times New Roman"/>
        <family val="1"/>
      </rPr>
      <t>. (décimo terceiro) salário e adicional de férias</t>
    </r>
  </si>
  <si>
    <r>
      <t xml:space="preserve">Nota 1: </t>
    </r>
    <r>
      <rPr>
        <sz val="12"/>
        <rFont val="Times New Roman"/>
        <family val="1"/>
      </rPr>
      <t xml:space="preserve">Os itens que contemplam o módulo 4 se referem ao custo dos dias trabalhados pelo repositor/substituto que porventura venha cobrir o empregado nos casos de Ausências Legais (Submódulo 4.1). </t>
    </r>
    <r>
      <rPr>
        <b/>
        <sz val="12"/>
        <rFont val="Times New Roman"/>
        <family val="1"/>
      </rPr>
      <t xml:space="preserve">
Nota 2: </t>
    </r>
    <r>
      <rPr>
        <sz val="12"/>
        <rFont val="Times New Roman"/>
        <family val="1"/>
      </rPr>
      <t xml:space="preserve">Haverá a incidência do Submódulo 2.2 sobre esse módulo. </t>
    </r>
  </si>
  <si>
    <t>Materiais</t>
  </si>
  <si>
    <t>Equipamentos</t>
  </si>
  <si>
    <t>limpador de vidros</t>
  </si>
  <si>
    <t>5143-05</t>
  </si>
  <si>
    <r>
      <t xml:space="preserve">Nota 1: </t>
    </r>
    <r>
      <rPr>
        <sz val="12"/>
        <rFont val="Times New Roman"/>
        <family val="1"/>
      </rPr>
      <t xml:space="preserve">Valores mensais por empregado. </t>
    </r>
    <r>
      <rPr>
        <b/>
        <sz val="12"/>
        <rFont val="Times New Roman"/>
        <family val="1"/>
      </rPr>
      <t xml:space="preserve">
</t>
    </r>
  </si>
  <si>
    <t>serviços de limpeza/apoio operacional</t>
  </si>
  <si>
    <t>limpador de caixas d'água/trabalhador braçal</t>
  </si>
  <si>
    <t>limpeza e apoio</t>
  </si>
  <si>
    <t>serviços de jardinagem</t>
  </si>
  <si>
    <t>serviços de limpeza e conservação</t>
  </si>
  <si>
    <t>limpeza e conservação</t>
  </si>
  <si>
    <t>jardineiro</t>
  </si>
  <si>
    <t>6220-10</t>
  </si>
  <si>
    <t>jardinagem</t>
  </si>
  <si>
    <t>serviços de copeiragem</t>
  </si>
  <si>
    <t>copeiro(a)</t>
  </si>
  <si>
    <t>5134-25</t>
  </si>
  <si>
    <t>copeiragem</t>
  </si>
  <si>
    <t>garçom</t>
  </si>
  <si>
    <t>5134-05</t>
  </si>
  <si>
    <t>recepcionista</t>
  </si>
  <si>
    <t>4221-05</t>
  </si>
  <si>
    <t>serviços recepcionista</t>
  </si>
  <si>
    <t>apoio administrativo</t>
  </si>
  <si>
    <t>assistente administrativo</t>
  </si>
  <si>
    <t>4110-10</t>
  </si>
  <si>
    <t>supervisor</t>
  </si>
  <si>
    <t>4101-05</t>
  </si>
  <si>
    <t>apoio administrativo/supervisor</t>
  </si>
  <si>
    <t>serviços de porteiro</t>
  </si>
  <si>
    <t>porteiro</t>
  </si>
  <si>
    <t>5174-10</t>
  </si>
  <si>
    <r>
      <t xml:space="preserve">Nota 1: </t>
    </r>
    <r>
      <rPr>
        <sz val="12"/>
        <rFont val="Times New Roman"/>
        <family val="1"/>
      </rPr>
      <t xml:space="preserve">Valores mensais por empregado. 
</t>
    </r>
    <r>
      <rPr>
        <b/>
        <sz val="12"/>
        <rFont val="Times New Roman"/>
        <family val="1"/>
      </rPr>
      <t xml:space="preserve">
</t>
    </r>
  </si>
  <si>
    <t>TIPO DE SERVIÇO</t>
  </si>
  <si>
    <t xml:space="preserve">VALOR MENSAL DO SERVIÇO </t>
  </si>
  <si>
    <t>VALOR ANUAL DO SERVIÇO</t>
  </si>
  <si>
    <t>Faxineiro</t>
  </si>
  <si>
    <t>Limpador de vidro</t>
  </si>
  <si>
    <t>Limp caixa dágua/trab braçal</t>
  </si>
  <si>
    <t>Jardineiro</t>
  </si>
  <si>
    <t>Copeiro</t>
  </si>
  <si>
    <t>Garçom</t>
  </si>
  <si>
    <t>Motorista</t>
  </si>
  <si>
    <t>Telefonista</t>
  </si>
  <si>
    <t>Recepcionista</t>
  </si>
  <si>
    <t>Assistente Administrativo</t>
  </si>
  <si>
    <t>Porteiro</t>
  </si>
  <si>
    <t>Supervisor</t>
  </si>
  <si>
    <t>TOTAL</t>
  </si>
  <si>
    <t>ITEM</t>
  </si>
  <si>
    <t>VALOR ANUAL ESTIMADO DOS SERVIÇOS</t>
  </si>
  <si>
    <t>QUANTIDADE DE EMPREGADOS</t>
  </si>
  <si>
    <t>VALOR MENSAL ESTIMADO POR EMPREGADO</t>
  </si>
  <si>
    <t>motorista</t>
  </si>
  <si>
    <t>7823-05</t>
  </si>
  <si>
    <t>telefonista</t>
  </si>
  <si>
    <t>4222-05</t>
  </si>
  <si>
    <r>
      <t xml:space="preserve">Nota 1: </t>
    </r>
    <r>
      <rPr>
        <sz val="12"/>
        <rFont val="Times New Roman"/>
        <family val="1"/>
      </rPr>
      <t xml:space="preserve">Valores mensais por empregado. 
</t>
    </r>
    <r>
      <rPr>
        <b/>
        <sz val="12"/>
        <rFont val="Times New Roman"/>
        <family val="1"/>
      </rPr>
      <t>Nota 2</t>
    </r>
    <r>
      <rPr>
        <sz val="12"/>
        <rFont val="Times New Roman"/>
        <family val="1"/>
      </rPr>
      <t>: Para preenchimento do item Insumos/Equipamentos, considerar que o valor dos equipamentos de limpeza deverá ser dividido pelo número de funcionários da limpeza (faxineiros, limpador de vidros e limpador de caixa dágua/trab braçal) e dividido por 60 (meses), para aferição do custo mensal.</t>
    </r>
    <r>
      <rPr>
        <b/>
        <sz val="12"/>
        <rFont val="Times New Roman"/>
        <family val="1"/>
      </rPr>
      <t xml:space="preserve">
</t>
    </r>
  </si>
  <si>
    <r>
      <t xml:space="preserve">Nota 1: </t>
    </r>
    <r>
      <rPr>
        <sz val="12"/>
        <rFont val="Times New Roman"/>
        <family val="1"/>
      </rPr>
      <t xml:space="preserve">Valores mensais por empregado. 
</t>
    </r>
    <r>
      <rPr>
        <b/>
        <sz val="12"/>
        <rFont val="Times New Roman"/>
        <family val="1"/>
      </rPr>
      <t>Nota 2</t>
    </r>
    <r>
      <rPr>
        <sz val="12"/>
        <rFont val="Times New Roman"/>
        <family val="1"/>
      </rPr>
      <t>: Para preenchimento do item Insumos/Equipamentos, considerar que o valor dos equipamentos de jardinagem deverá ser dividido por 60 (meses), para aferição do custo mensal.</t>
    </r>
    <r>
      <rPr>
        <b/>
        <sz val="12"/>
        <rFont val="Times New Roman"/>
        <family val="1"/>
      </rPr>
      <t xml:space="preserve">
</t>
    </r>
  </si>
  <si>
    <t xml:space="preserve">Férias substituto </t>
  </si>
  <si>
    <t xml:space="preserve">Subtotal </t>
  </si>
  <si>
    <t>Incidência do submódulo 2.2 sobre o módulo 2.1</t>
  </si>
  <si>
    <r>
      <t>13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salário, férias e adicional de férias + Incidência do módulo 2.2</t>
    </r>
  </si>
  <si>
    <t>Multa do FGTS sobre o Aviso Prévio Trabalhado e Indenizado</t>
  </si>
  <si>
    <t xml:space="preserve">Piso Salarial </t>
  </si>
  <si>
    <t>Assistente de Direção Superior</t>
  </si>
  <si>
    <t>Assistente de Direção Superior - Estatístico</t>
  </si>
  <si>
    <t>Garagista</t>
  </si>
  <si>
    <t>Auxílio alimentação</t>
  </si>
  <si>
    <t>Auxílio transporte</t>
  </si>
  <si>
    <t>Limpador de caixa d'água/trabalhador braçal</t>
  </si>
  <si>
    <t>garagista</t>
  </si>
  <si>
    <t>assistente de direção superior</t>
  </si>
  <si>
    <t xml:space="preserve">Assistente de Direção Superior - Estatístico </t>
  </si>
  <si>
    <t>Adicional de férias</t>
  </si>
  <si>
    <t>Salário do profissional:</t>
  </si>
  <si>
    <t>Salário do profissional</t>
  </si>
  <si>
    <r>
      <t>13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salário e adicional de férias + Incidência do módulo 2.2</t>
    </r>
  </si>
  <si>
    <r>
      <t>13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salário e adicional de férias  + Incidência do módulo 2.2</t>
    </r>
  </si>
  <si>
    <t>serviços de garagista</t>
  </si>
  <si>
    <t>Outros</t>
  </si>
  <si>
    <t>Outros (especificar) - Plano de Assistência Odontológica</t>
  </si>
  <si>
    <r>
      <t xml:space="preserve">Nota: </t>
    </r>
    <r>
      <rPr>
        <sz val="12"/>
        <rFont val="Times New Roman"/>
        <family val="1"/>
      </rPr>
      <t xml:space="preserve">As alíneas “A” a “F” referem-se somente ao custo que será pago ao repositor pelos dias trabalhados quando da necessidade de substituir a mão de obra alocada na prestação do serviço, tratando-se de valores estimativos (ressalvada a alínea "A"), a serem calculados pela licitante conforme estatística própria.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Nota 2:</t>
    </r>
    <r>
      <rPr>
        <sz val="12"/>
        <rFont val="Times New Roman"/>
        <family val="1"/>
      </rPr>
      <t xml:space="preserve"> Caso o percentual de férias cotado no módulo 2.1 seja suficiente para o provisionamento, o percentual deste item pode ser zerado.</t>
    </r>
  </si>
  <si>
    <t>Transporte</t>
  </si>
  <si>
    <t>Nota 1: Preencher os valores de RAT na coluna G e FAP na coluna I. Caso os percentuais dos tributos praticados pela licitante sejam diferentes, alterar na planilha acima.</t>
  </si>
  <si>
    <t>É DE RESPONSABILIDADE DO LICITANTE A CONFERÊNCIA DE TODOS OS VALORES E FÓRMULAS DA PLANILHA</t>
  </si>
  <si>
    <t xml:space="preserve">Transporte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</si>
</sst>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[$R$-416]\ #,##0.00;[Red]\-[$R$-416]\ #,##0.00"/>
    <numFmt numFmtId="165" formatCode="mm/yy"/>
    <numFmt numFmtId="166" formatCode="0.00000"/>
    <numFmt numFmtId="167" formatCode="&quot; R$ &quot;#,##0.00\ ;&quot; R$ (&quot;#,##0.00\);&quot; R$ -&quot;#\ ;@\ "/>
    <numFmt numFmtId="168" formatCode="00"/>
    <numFmt numFmtId="169" formatCode="[$R$-416]#,##0.00;[Red]\-[$R$-416]#,##0.00"/>
    <numFmt numFmtId="170" formatCode="#,##0.0000"/>
    <numFmt numFmtId="171" formatCode="0.000%"/>
  </numFmts>
  <fonts count="23" x14ac:knownFonts="1">
    <font>
      <sz val="10"/>
      <name val="Arial"/>
      <family val="2"/>
    </font>
    <font>
      <sz val="11"/>
      <color rgb="FFFFFFFF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rgb="FFFFFFFF"/>
      <name val="Times New Roman"/>
      <family val="1"/>
    </font>
    <font>
      <b/>
      <sz val="12"/>
      <color rgb="FF0084D1"/>
      <name val="Times New Roman"/>
      <family val="1"/>
    </font>
    <font>
      <b/>
      <i/>
      <sz val="12"/>
      <name val="Times New Roman"/>
      <family val="1"/>
    </font>
    <font>
      <b/>
      <i/>
      <u/>
      <sz val="12"/>
      <name val="Times New Roman"/>
      <family val="1"/>
    </font>
    <font>
      <sz val="12"/>
      <color rgb="FF00000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9"/>
      <name val="Times New Roman"/>
      <family val="1"/>
    </font>
    <font>
      <b/>
      <sz val="12"/>
      <name val="Arial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66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rgb="FF004586"/>
      </top>
      <bottom/>
      <diagonal/>
    </border>
    <border>
      <left/>
      <right style="double">
        <color rgb="FF004586"/>
      </right>
      <top style="double">
        <color rgb="FF004586"/>
      </top>
      <bottom/>
      <diagonal/>
    </border>
    <border>
      <left/>
      <right style="double">
        <color rgb="FF004586"/>
      </right>
      <top/>
      <bottom/>
      <diagonal/>
    </border>
    <border>
      <left style="double">
        <color rgb="FF004586"/>
      </left>
      <right/>
      <top/>
      <bottom/>
      <diagonal/>
    </border>
    <border>
      <left/>
      <right/>
      <top/>
      <bottom style="thin">
        <color rgb="FF004586"/>
      </bottom>
      <diagonal/>
    </border>
    <border>
      <left/>
      <right style="double">
        <color rgb="FF004586"/>
      </right>
      <top/>
      <bottom style="thin">
        <color rgb="FF004586"/>
      </bottom>
      <diagonal/>
    </border>
    <border>
      <left style="double">
        <color rgb="FF004586"/>
      </left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/>
      <top style="double">
        <color rgb="FF004586"/>
      </top>
      <bottom style="double">
        <color rgb="FF004586"/>
      </bottom>
      <diagonal/>
    </border>
    <border>
      <left/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double">
        <color rgb="FF004586"/>
      </right>
      <top/>
      <bottom/>
      <diagonal/>
    </border>
    <border>
      <left style="thin">
        <color rgb="FF004586"/>
      </left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thin">
        <color rgb="FF004586"/>
      </left>
      <right/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double">
        <color rgb="FF004586"/>
      </right>
      <top style="double">
        <color rgb="FF004586"/>
      </top>
      <bottom/>
      <diagonal/>
    </border>
    <border>
      <left/>
      <right style="double">
        <color rgb="FF004586"/>
      </right>
      <top/>
      <bottom style="double">
        <color rgb="FF004586"/>
      </bottom>
      <diagonal/>
    </border>
    <border>
      <left style="double">
        <color rgb="FF004586"/>
      </left>
      <right/>
      <top style="double">
        <color rgb="FF004586"/>
      </top>
      <bottom/>
      <diagonal/>
    </border>
    <border>
      <left style="double">
        <color rgb="FF004586"/>
      </left>
      <right style="double">
        <color rgb="FF004586"/>
      </right>
      <top/>
      <bottom style="double">
        <color rgb="FF004586"/>
      </bottom>
      <diagonal/>
    </border>
    <border>
      <left/>
      <right/>
      <top style="double">
        <color rgb="FF004586"/>
      </top>
      <bottom style="double">
        <color rgb="FF004586"/>
      </bottom>
      <diagonal/>
    </border>
    <border>
      <left style="thin">
        <color rgb="FF004586"/>
      </left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/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thin">
        <color auto="1"/>
      </right>
      <top style="double">
        <color rgb="FF004586"/>
      </top>
      <bottom style="double">
        <color rgb="FF004586"/>
      </bottom>
      <diagonal/>
    </border>
    <border>
      <left/>
      <right style="thin">
        <color auto="1"/>
      </right>
      <top style="double">
        <color rgb="FF004586"/>
      </top>
      <bottom style="double">
        <color rgb="FF004586"/>
      </bottom>
      <diagonal/>
    </border>
    <border>
      <left style="thin">
        <color auto="1"/>
      </left>
      <right style="thin">
        <color auto="1"/>
      </right>
      <top style="double">
        <color rgb="FF004586"/>
      </top>
      <bottom style="double">
        <color rgb="FF004586"/>
      </bottom>
      <diagonal/>
    </border>
    <border>
      <left style="thin">
        <color auto="1"/>
      </left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 style="hair">
        <color auto="1"/>
      </left>
      <right style="hair">
        <color auto="1"/>
      </right>
      <top style="double">
        <color rgb="FF004586"/>
      </top>
      <bottom style="double">
        <color rgb="FF004586"/>
      </bottom>
      <diagonal/>
    </border>
    <border>
      <left style="thin">
        <color auto="1"/>
      </left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/>
      <top/>
      <bottom style="double">
        <color rgb="FF004586"/>
      </bottom>
      <diagonal/>
    </border>
    <border>
      <left/>
      <right/>
      <top/>
      <bottom style="double">
        <color rgb="FF004586"/>
      </bottom>
      <diagonal/>
    </border>
    <border>
      <left style="hair">
        <color auto="1"/>
      </left>
      <right/>
      <top style="double">
        <color rgb="FF004586"/>
      </top>
      <bottom style="double">
        <color rgb="FF004586"/>
      </bottom>
      <diagonal/>
    </border>
    <border>
      <left/>
      <right style="hair">
        <color auto="1"/>
      </right>
      <top style="double">
        <color rgb="FF004586"/>
      </top>
      <bottom style="double">
        <color rgb="FF004586"/>
      </bottom>
      <diagonal/>
    </border>
  </borders>
  <cellStyleXfs count="6">
    <xf numFmtId="0" fontId="0" fillId="0" borderId="0"/>
    <xf numFmtId="167" fontId="13" fillId="0" borderId="0" applyBorder="0" applyAlignment="0" applyProtection="0"/>
    <xf numFmtId="9" fontId="13" fillId="0" borderId="0" applyBorder="0" applyAlignment="0" applyProtection="0"/>
    <xf numFmtId="0" fontId="1" fillId="3" borderId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</cellStyleXfs>
  <cellXfs count="287">
    <xf numFmtId="0" fontId="0" fillId="0" borderId="0" xfId="0"/>
    <xf numFmtId="0" fontId="2" fillId="0" borderId="0" xfId="0" applyFont="1" applyAlignment="1">
      <alignment vertical="center"/>
    </xf>
    <xf numFmtId="0" fontId="2" fillId="5" borderId="0" xfId="0" applyFont="1" applyFill="1" applyAlignment="1">
      <alignment vertical="center"/>
    </xf>
    <xf numFmtId="0" fontId="5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/>
    <xf numFmtId="169" fontId="3" fillId="0" borderId="0" xfId="0" applyNumberFormat="1" applyFont="1" applyAlignment="1">
      <alignment vertical="center"/>
    </xf>
    <xf numFmtId="0" fontId="3" fillId="2" borderId="12" xfId="0" applyFont="1" applyFill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1" fontId="8" fillId="6" borderId="8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165" fontId="4" fillId="6" borderId="8" xfId="0" applyNumberFormat="1" applyFont="1" applyFill="1" applyBorder="1" applyAlignment="1">
      <alignment horizontal="center" vertical="center"/>
    </xf>
    <xf numFmtId="165" fontId="4" fillId="6" borderId="25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0" fontId="2" fillId="0" borderId="19" xfId="0" applyNumberFormat="1" applyFont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10" fontId="4" fillId="0" borderId="13" xfId="0" applyNumberFormat="1" applyFont="1" applyBorder="1" applyAlignment="1">
      <alignment horizontal="center" vertical="center"/>
    </xf>
    <xf numFmtId="9" fontId="2" fillId="6" borderId="24" xfId="0" applyNumberFormat="1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right" vertical="center"/>
    </xf>
    <xf numFmtId="164" fontId="2" fillId="0" borderId="8" xfId="0" applyNumberFormat="1" applyFont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4" fillId="5" borderId="19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/>
    </xf>
    <xf numFmtId="167" fontId="2" fillId="0" borderId="20" xfId="0" applyNumberFormat="1" applyFont="1" applyBorder="1" applyAlignment="1">
      <alignment horizontal="center" vertical="center"/>
    </xf>
    <xf numFmtId="0" fontId="2" fillId="5" borderId="29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5" borderId="19" xfId="0" applyFont="1" applyFill="1" applyBorder="1" applyAlignment="1">
      <alignment horizontal="center" vertical="center"/>
    </xf>
    <xf numFmtId="10" fontId="4" fillId="6" borderId="9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 wrapText="1"/>
    </xf>
    <xf numFmtId="167" fontId="3" fillId="2" borderId="20" xfId="0" applyNumberFormat="1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10" fontId="3" fillId="2" borderId="8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vertical="center"/>
    </xf>
    <xf numFmtId="4" fontId="2" fillId="0" borderId="8" xfId="0" applyNumberFormat="1" applyFont="1" applyBorder="1" applyAlignment="1">
      <alignment horizontal="center" vertical="center"/>
    </xf>
    <xf numFmtId="167" fontId="3" fillId="2" borderId="15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70" fontId="3" fillId="7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0" fontId="13" fillId="0" borderId="0" xfId="2" applyNumberFormat="1" applyAlignment="1">
      <alignment vertical="center"/>
    </xf>
    <xf numFmtId="171" fontId="13" fillId="0" borderId="0" xfId="2" applyNumberFormat="1" applyAlignment="1">
      <alignment vertical="center"/>
    </xf>
    <xf numFmtId="0" fontId="0" fillId="0" borderId="0" xfId="0"/>
    <xf numFmtId="167" fontId="13" fillId="0" borderId="0" xfId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7" fontId="13" fillId="0" borderId="8" xfId="1" applyFill="1" applyBorder="1" applyAlignment="1">
      <alignment horizontal="center" vertical="center"/>
    </xf>
    <xf numFmtId="167" fontId="13" fillId="0" borderId="0" xfId="1" applyFill="1" applyAlignment="1">
      <alignment vertical="center"/>
    </xf>
    <xf numFmtId="165" fontId="4" fillId="0" borderId="25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4" fillId="6" borderId="8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165" fontId="4" fillId="4" borderId="25" xfId="0" applyNumberFormat="1" applyFont="1" applyFill="1" applyBorder="1" applyAlignment="1">
      <alignment horizontal="center" vertical="center"/>
    </xf>
    <xf numFmtId="0" fontId="0" fillId="0" borderId="1" xfId="0" applyBorder="1"/>
    <xf numFmtId="0" fontId="12" fillId="10" borderId="1" xfId="0" applyFont="1" applyFill="1" applyBorder="1"/>
    <xf numFmtId="0" fontId="0" fillId="0" borderId="1" xfId="0" applyBorder="1" applyAlignment="1">
      <alignment wrapText="1"/>
    </xf>
    <xf numFmtId="167" fontId="13" fillId="0" borderId="1" xfId="1" applyBorder="1"/>
    <xf numFmtId="0" fontId="0" fillId="0" borderId="1" xfId="0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167" fontId="15" fillId="0" borderId="1" xfId="1" applyFont="1" applyBorder="1"/>
    <xf numFmtId="4" fontId="0" fillId="0" borderId="0" xfId="0" applyNumberFormat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0" fillId="0" borderId="1" xfId="0" applyFill="1" applyBorder="1"/>
    <xf numFmtId="167" fontId="13" fillId="0" borderId="1" xfId="1" applyFill="1" applyBorder="1"/>
    <xf numFmtId="0" fontId="0" fillId="0" borderId="1" xfId="0" applyFill="1" applyBorder="1" applyAlignment="1">
      <alignment horizontal="center"/>
    </xf>
    <xf numFmtId="0" fontId="16" fillId="0" borderId="0" xfId="0" applyFont="1" applyAlignment="1">
      <alignment vertical="center"/>
    </xf>
    <xf numFmtId="10" fontId="3" fillId="2" borderId="19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0" fontId="20" fillId="0" borderId="0" xfId="2" applyNumberFormat="1" applyFont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10" fontId="19" fillId="0" borderId="0" xfId="2" applyNumberFormat="1" applyFont="1" applyAlignment="1">
      <alignment horizontal="left" vertical="center"/>
    </xf>
    <xf numFmtId="0" fontId="12" fillId="0" borderId="0" xfId="0" applyFont="1"/>
    <xf numFmtId="167" fontId="13" fillId="0" borderId="0" xfId="1"/>
    <xf numFmtId="167" fontId="12" fillId="0" borderId="0" xfId="1" applyFont="1"/>
    <xf numFmtId="167" fontId="21" fillId="11" borderId="0" xfId="4" applyNumberFormat="1"/>
    <xf numFmtId="167" fontId="21" fillId="12" borderId="0" xfId="5" applyNumberFormat="1"/>
    <xf numFmtId="0" fontId="7" fillId="0" borderId="8" xfId="0" applyFont="1" applyFill="1" applyBorder="1" applyAlignment="1">
      <alignment horizontal="center" vertical="center"/>
    </xf>
    <xf numFmtId="167" fontId="0" fillId="0" borderId="0" xfId="1" applyFont="1"/>
    <xf numFmtId="0" fontId="20" fillId="0" borderId="0" xfId="0" applyFont="1" applyFill="1"/>
    <xf numFmtId="10" fontId="2" fillId="0" borderId="19" xfId="0" applyNumberFormat="1" applyFont="1" applyFill="1" applyBorder="1" applyAlignment="1">
      <alignment vertical="center"/>
    </xf>
    <xf numFmtId="10" fontId="2" fillId="0" borderId="8" xfId="0" applyNumberFormat="1" applyFont="1" applyFill="1" applyBorder="1" applyAlignment="1">
      <alignment horizontal="center" vertical="center"/>
    </xf>
    <xf numFmtId="165" fontId="17" fillId="8" borderId="25" xfId="0" applyNumberFormat="1" applyFont="1" applyFill="1" applyBorder="1" applyAlignment="1">
      <alignment horizontal="center" vertical="center"/>
    </xf>
    <xf numFmtId="10" fontId="4" fillId="0" borderId="19" xfId="0" applyNumberFormat="1" applyFont="1" applyBorder="1" applyAlignment="1">
      <alignment horizontal="center" vertical="center"/>
    </xf>
    <xf numFmtId="10" fontId="4" fillId="0" borderId="8" xfId="0" applyNumberFormat="1" applyFont="1" applyFill="1" applyBorder="1" applyAlignment="1">
      <alignment horizontal="center" vertical="center"/>
    </xf>
    <xf numFmtId="0" fontId="22" fillId="0" borderId="1" xfId="0" applyFont="1" applyFill="1" applyBorder="1"/>
    <xf numFmtId="167" fontId="22" fillId="0" borderId="1" xfId="1" applyFont="1" applyFill="1" applyBorder="1"/>
    <xf numFmtId="0" fontId="22" fillId="0" borderId="0" xfId="0" applyFont="1"/>
    <xf numFmtId="0" fontId="22" fillId="0" borderId="1" xfId="0" applyFont="1" applyBorder="1"/>
    <xf numFmtId="167" fontId="22" fillId="0" borderId="1" xfId="1" applyFont="1" applyBorder="1"/>
    <xf numFmtId="0" fontId="12" fillId="9" borderId="1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2" fillId="8" borderId="12" xfId="0" applyFont="1" applyFill="1" applyBorder="1" applyAlignment="1">
      <alignment horizontal="left" vertical="center"/>
    </xf>
    <xf numFmtId="0" fontId="2" fillId="8" borderId="2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 wrapText="1"/>
    </xf>
    <xf numFmtId="14" fontId="2" fillId="4" borderId="13" xfId="0" applyNumberFormat="1" applyFont="1" applyFill="1" applyBorder="1" applyAlignment="1">
      <alignment horizontal="center" vertical="center"/>
    </xf>
    <xf numFmtId="14" fontId="2" fillId="4" borderId="19" xfId="0" applyNumberFormat="1" applyFont="1" applyFill="1" applyBorder="1" applyAlignment="1">
      <alignment horizontal="center" vertical="center"/>
    </xf>
    <xf numFmtId="14" fontId="2" fillId="4" borderId="2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right" vertical="center"/>
    </xf>
    <xf numFmtId="0" fontId="2" fillId="5" borderId="22" xfId="0" applyFont="1" applyFill="1" applyBorder="1" applyAlignment="1">
      <alignment horizontal="left" vertical="center"/>
    </xf>
    <xf numFmtId="0" fontId="2" fillId="5" borderId="2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justify" vertical="top"/>
    </xf>
    <xf numFmtId="0" fontId="2" fillId="0" borderId="9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28" xfId="0" applyFont="1" applyFill="1" applyBorder="1" applyAlignment="1">
      <alignment horizontal="justify" vertical="top" wrapText="1"/>
    </xf>
    <xf numFmtId="0" fontId="3" fillId="0" borderId="29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0" fontId="2" fillId="0" borderId="26" xfId="0" applyFont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28" xfId="0" applyFont="1" applyBorder="1" applyAlignment="1">
      <alignment horizontal="justify" vertical="top" wrapText="1"/>
    </xf>
    <xf numFmtId="0" fontId="3" fillId="0" borderId="29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2" fillId="5" borderId="17" xfId="0" applyFont="1" applyFill="1" applyBorder="1" applyAlignment="1">
      <alignment horizontal="justify" vertical="top" wrapText="1"/>
    </xf>
    <xf numFmtId="0" fontId="2" fillId="5" borderId="2" xfId="0" applyFont="1" applyFill="1" applyBorder="1" applyAlignment="1">
      <alignment horizontal="justify" vertical="top" wrapText="1"/>
    </xf>
    <xf numFmtId="0" fontId="2" fillId="5" borderId="3" xfId="0" applyFont="1" applyFill="1" applyBorder="1" applyAlignment="1">
      <alignment horizontal="justify" vertical="top" wrapText="1"/>
    </xf>
    <xf numFmtId="0" fontId="2" fillId="5" borderId="5" xfId="0" applyFont="1" applyFill="1" applyBorder="1" applyAlignment="1">
      <alignment horizontal="justify" vertical="top" wrapText="1"/>
    </xf>
    <xf numFmtId="0" fontId="2" fillId="5" borderId="0" xfId="0" applyFont="1" applyFill="1" applyBorder="1" applyAlignment="1">
      <alignment horizontal="justify" vertical="top" wrapText="1"/>
    </xf>
    <xf numFmtId="0" fontId="2" fillId="5" borderId="4" xfId="0" applyFont="1" applyFill="1" applyBorder="1" applyAlignment="1">
      <alignment horizontal="justify" vertical="top" wrapText="1"/>
    </xf>
    <xf numFmtId="0" fontId="2" fillId="5" borderId="28" xfId="0" applyFont="1" applyFill="1" applyBorder="1" applyAlignment="1">
      <alignment horizontal="justify" vertical="top" wrapText="1"/>
    </xf>
    <xf numFmtId="0" fontId="2" fillId="5" borderId="29" xfId="0" applyFont="1" applyFill="1" applyBorder="1" applyAlignment="1">
      <alignment horizontal="justify" vertical="top" wrapText="1"/>
    </xf>
    <xf numFmtId="0" fontId="2" fillId="5" borderId="16" xfId="0" applyFont="1" applyFill="1" applyBorder="1" applyAlignment="1">
      <alignment horizontal="justify" vertical="top" wrapText="1"/>
    </xf>
    <xf numFmtId="0" fontId="2" fillId="5" borderId="27" xfId="0" applyFont="1" applyFill="1" applyBorder="1" applyAlignment="1">
      <alignment horizontal="left" vertical="center"/>
    </xf>
    <xf numFmtId="0" fontId="2" fillId="5" borderId="23" xfId="0" applyFont="1" applyFill="1" applyBorder="1" applyAlignment="1">
      <alignment horizontal="left" vertical="center"/>
    </xf>
    <xf numFmtId="166" fontId="2" fillId="6" borderId="2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3" fillId="0" borderId="28" xfId="0" applyFont="1" applyBorder="1" applyAlignment="1">
      <alignment horizontal="justify" vertical="top"/>
    </xf>
    <xf numFmtId="0" fontId="3" fillId="0" borderId="29" xfId="0" applyFont="1" applyBorder="1" applyAlignment="1">
      <alignment horizontal="justify" vertical="top"/>
    </xf>
    <xf numFmtId="0" fontId="3" fillId="0" borderId="16" xfId="0" applyFont="1" applyBorder="1" applyAlignment="1">
      <alignment horizontal="justify" vertical="top"/>
    </xf>
    <xf numFmtId="0" fontId="2" fillId="0" borderId="8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3" fillId="0" borderId="4" xfId="0" applyFont="1" applyBorder="1" applyAlignment="1">
      <alignment horizontal="justify" vertical="top"/>
    </xf>
    <xf numFmtId="0" fontId="3" fillId="2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0" fontId="7" fillId="6" borderId="15" xfId="0" applyNumberFormat="1" applyFont="1" applyFill="1" applyBorder="1" applyAlignment="1">
      <alignment horizontal="center" vertical="center"/>
    </xf>
    <xf numFmtId="10" fontId="7" fillId="6" borderId="11" xfId="0" applyNumberFormat="1" applyFont="1" applyFill="1" applyBorder="1" applyAlignment="1">
      <alignment horizontal="center" vertical="center"/>
    </xf>
    <xf numFmtId="10" fontId="7" fillId="6" borderId="1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2" fillId="0" borderId="21" xfId="0" applyNumberFormat="1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vertical="center"/>
    </xf>
    <xf numFmtId="168" fontId="2" fillId="0" borderId="2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2" borderId="1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justify" vertical="top" wrapText="1"/>
    </xf>
    <xf numFmtId="0" fontId="18" fillId="0" borderId="2" xfId="0" applyFont="1" applyFill="1" applyBorder="1" applyAlignment="1">
      <alignment horizontal="justify" vertical="top" wrapText="1"/>
    </xf>
    <xf numFmtId="0" fontId="18" fillId="0" borderId="3" xfId="0" applyFont="1" applyFill="1" applyBorder="1" applyAlignment="1">
      <alignment horizontal="justify" vertical="top" wrapText="1"/>
    </xf>
    <xf numFmtId="0" fontId="18" fillId="0" borderId="5" xfId="0" applyFont="1" applyFill="1" applyBorder="1" applyAlignment="1">
      <alignment horizontal="justify" vertical="top" wrapText="1"/>
    </xf>
    <xf numFmtId="0" fontId="18" fillId="0" borderId="0" xfId="0" applyFont="1" applyFill="1" applyBorder="1" applyAlignment="1">
      <alignment horizontal="justify" vertical="top" wrapText="1"/>
    </xf>
    <xf numFmtId="0" fontId="18" fillId="0" borderId="4" xfId="0" applyFont="1" applyFill="1" applyBorder="1" applyAlignment="1">
      <alignment horizontal="justify" vertical="top" wrapText="1"/>
    </xf>
    <xf numFmtId="0" fontId="18" fillId="0" borderId="28" xfId="0" applyFont="1" applyFill="1" applyBorder="1" applyAlignment="1">
      <alignment horizontal="justify" vertical="top" wrapText="1"/>
    </xf>
    <xf numFmtId="0" fontId="18" fillId="0" borderId="29" xfId="0" applyFont="1" applyFill="1" applyBorder="1" applyAlignment="1">
      <alignment horizontal="justify" vertical="top" wrapText="1"/>
    </xf>
    <xf numFmtId="0" fontId="18" fillId="0" borderId="16" xfId="0" applyFont="1" applyFill="1" applyBorder="1" applyAlignment="1">
      <alignment horizontal="justify" vertical="top" wrapText="1"/>
    </xf>
    <xf numFmtId="0" fontId="12" fillId="0" borderId="0" xfId="0" applyFont="1" applyAlignment="1">
      <alignment wrapText="1"/>
    </xf>
    <xf numFmtId="0" fontId="3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</cellXfs>
  <cellStyles count="6">
    <cellStyle name="Ênfase1" xfId="4" builtinId="29"/>
    <cellStyle name="Ênfase2" xfId="5" builtinId="33"/>
    <cellStyle name="Moeda" xfId="1" builtinId="4"/>
    <cellStyle name="Normal" xfId="0" builtinId="0"/>
    <cellStyle name="Porcentagem" xfId="2" builtinId="5"/>
    <cellStyle name="Texto Explicativo" xfId="3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66FFFF"/>
      <rgbColor rgb="FF800000"/>
      <rgbColor rgb="FF008000"/>
      <rgbColor rgb="FF000080"/>
      <rgbColor rgb="FF808000"/>
      <rgbColor rgb="FF800080"/>
      <rgbColor rgb="FF0084D1"/>
      <rgbColor rgb="FFC0C0C0"/>
      <rgbColor rgb="FF808080"/>
      <rgbColor rgb="FF83CA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4586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792480</xdr:colOff>
      <xdr:row>24</xdr:row>
      <xdr:rowOff>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E37F6709-B929-4BAF-A2F8-EBEE217E364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D15" sqref="D15"/>
    </sheetView>
  </sheetViews>
  <sheetFormatPr defaultRowHeight="12.75" x14ac:dyDescent="0.2"/>
  <cols>
    <col min="1" max="1" width="9.140625" style="65"/>
    <col min="2" max="2" width="17.42578125" bestFit="1" customWidth="1"/>
    <col min="3" max="3" width="44.140625" bestFit="1" customWidth="1"/>
    <col min="4" max="4" width="30.42578125" bestFit="1" customWidth="1"/>
    <col min="5" max="5" width="28.85546875" bestFit="1" customWidth="1"/>
    <col min="6" max="6" width="28" customWidth="1"/>
  </cols>
  <sheetData>
    <row r="1" spans="1:7" s="65" customFormat="1" x14ac:dyDescent="0.2">
      <c r="A1" s="141" t="s">
        <v>160</v>
      </c>
      <c r="B1" s="141"/>
      <c r="C1" s="141"/>
      <c r="D1" s="141"/>
      <c r="E1" s="141"/>
      <c r="F1" s="141"/>
    </row>
    <row r="2" spans="1:7" x14ac:dyDescent="0.2">
      <c r="A2" s="86" t="s">
        <v>159</v>
      </c>
      <c r="B2" s="86" t="s">
        <v>143</v>
      </c>
      <c r="C2" s="86" t="s">
        <v>162</v>
      </c>
      <c r="D2" s="86" t="s">
        <v>161</v>
      </c>
      <c r="E2" s="86" t="s">
        <v>144</v>
      </c>
      <c r="F2" s="86" t="s">
        <v>145</v>
      </c>
    </row>
    <row r="3" spans="1:7" x14ac:dyDescent="0.2">
      <c r="A3" s="89">
        <v>1</v>
      </c>
      <c r="B3" s="85" t="s">
        <v>146</v>
      </c>
      <c r="C3" s="88">
        <f>Faxineiro!I121</f>
        <v>0</v>
      </c>
      <c r="D3" s="85">
        <v>10</v>
      </c>
      <c r="E3" s="88">
        <f>D3*C3</f>
        <v>0</v>
      </c>
      <c r="F3" s="88">
        <f>E3*12</f>
        <v>0</v>
      </c>
    </row>
    <row r="4" spans="1:7" x14ac:dyDescent="0.2">
      <c r="A4" s="89">
        <v>2</v>
      </c>
      <c r="B4" s="85" t="s">
        <v>147</v>
      </c>
      <c r="C4" s="88">
        <f>'Limp vidro'!I121</f>
        <v>0</v>
      </c>
      <c r="D4" s="85">
        <v>1</v>
      </c>
      <c r="E4" s="88">
        <f t="shared" ref="E4:E17" si="0">D4*C4</f>
        <v>0</v>
      </c>
      <c r="F4" s="88">
        <f t="shared" ref="F4:F17" si="1">E4*12</f>
        <v>0</v>
      </c>
    </row>
    <row r="5" spans="1:7" ht="25.5" x14ac:dyDescent="0.2">
      <c r="A5" s="89">
        <v>3</v>
      </c>
      <c r="B5" s="87" t="s">
        <v>148</v>
      </c>
      <c r="C5" s="88">
        <f>'Limp cx dagua-trab braçal'!I121</f>
        <v>0</v>
      </c>
      <c r="D5" s="85">
        <v>1</v>
      </c>
      <c r="E5" s="88">
        <f t="shared" si="0"/>
        <v>0</v>
      </c>
      <c r="F5" s="88">
        <f t="shared" si="1"/>
        <v>0</v>
      </c>
    </row>
    <row r="6" spans="1:7" x14ac:dyDescent="0.2">
      <c r="A6" s="89">
        <v>4</v>
      </c>
      <c r="B6" s="85" t="s">
        <v>149</v>
      </c>
      <c r="C6" s="88">
        <f>Jardineiro!I121</f>
        <v>0</v>
      </c>
      <c r="D6" s="85">
        <v>1</v>
      </c>
      <c r="E6" s="88">
        <f t="shared" si="0"/>
        <v>0</v>
      </c>
      <c r="F6" s="88">
        <f t="shared" si="1"/>
        <v>0</v>
      </c>
    </row>
    <row r="7" spans="1:7" x14ac:dyDescent="0.2">
      <c r="A7" s="89">
        <v>5</v>
      </c>
      <c r="B7" s="85" t="s">
        <v>150</v>
      </c>
      <c r="C7" s="88">
        <f>Copeiro!I121</f>
        <v>0</v>
      </c>
      <c r="D7" s="85">
        <v>1</v>
      </c>
      <c r="E7" s="88">
        <f t="shared" si="0"/>
        <v>0</v>
      </c>
      <c r="F7" s="88">
        <f t="shared" si="1"/>
        <v>0</v>
      </c>
    </row>
    <row r="8" spans="1:7" x14ac:dyDescent="0.2">
      <c r="A8" s="89">
        <v>6</v>
      </c>
      <c r="B8" s="85" t="s">
        <v>151</v>
      </c>
      <c r="C8" s="88">
        <f>Garçom!I121</f>
        <v>0</v>
      </c>
      <c r="D8" s="85">
        <v>4</v>
      </c>
      <c r="E8" s="88">
        <f t="shared" si="0"/>
        <v>0</v>
      </c>
      <c r="F8" s="88">
        <f t="shared" si="1"/>
        <v>0</v>
      </c>
    </row>
    <row r="9" spans="1:7" x14ac:dyDescent="0.2">
      <c r="A9" s="103">
        <v>7</v>
      </c>
      <c r="B9" s="101" t="s">
        <v>152</v>
      </c>
      <c r="C9" s="102">
        <f>Motorista!I121</f>
        <v>0</v>
      </c>
      <c r="D9" s="136">
        <v>2</v>
      </c>
      <c r="E9" s="137">
        <f t="shared" si="0"/>
        <v>0</v>
      </c>
      <c r="F9" s="137">
        <f t="shared" si="1"/>
        <v>0</v>
      </c>
      <c r="G9" s="138"/>
    </row>
    <row r="10" spans="1:7" x14ac:dyDescent="0.2">
      <c r="A10" s="103">
        <v>8</v>
      </c>
      <c r="B10" s="101" t="s">
        <v>153</v>
      </c>
      <c r="C10" s="102">
        <f>Telefonista!I121</f>
        <v>0</v>
      </c>
      <c r="D10" s="136">
        <v>2</v>
      </c>
      <c r="E10" s="137">
        <f t="shared" si="0"/>
        <v>0</v>
      </c>
      <c r="F10" s="137">
        <f t="shared" si="1"/>
        <v>0</v>
      </c>
      <c r="G10" s="138"/>
    </row>
    <row r="11" spans="1:7" x14ac:dyDescent="0.2">
      <c r="A11" s="89">
        <v>9</v>
      </c>
      <c r="B11" s="85" t="s">
        <v>154</v>
      </c>
      <c r="C11" s="88">
        <f>Recepcionista!I121</f>
        <v>0</v>
      </c>
      <c r="D11" s="139">
        <v>5</v>
      </c>
      <c r="E11" s="140">
        <f t="shared" si="0"/>
        <v>0</v>
      </c>
      <c r="F11" s="140">
        <f t="shared" si="1"/>
        <v>0</v>
      </c>
      <c r="G11" s="138"/>
    </row>
    <row r="12" spans="1:7" x14ac:dyDescent="0.2">
      <c r="A12" s="89">
        <v>10</v>
      </c>
      <c r="B12" s="85" t="s">
        <v>156</v>
      </c>
      <c r="C12" s="88">
        <f>Porteiro!I121</f>
        <v>0</v>
      </c>
      <c r="D12" s="139">
        <v>1</v>
      </c>
      <c r="E12" s="140">
        <f>D12*C12</f>
        <v>0</v>
      </c>
      <c r="F12" s="140">
        <f>E12*12</f>
        <v>0</v>
      </c>
      <c r="G12" s="138"/>
    </row>
    <row r="13" spans="1:7" s="65" customFormat="1" x14ac:dyDescent="0.2">
      <c r="A13" s="89">
        <v>11</v>
      </c>
      <c r="B13" s="85" t="s">
        <v>177</v>
      </c>
      <c r="C13" s="88">
        <f>Garagista!I121</f>
        <v>0</v>
      </c>
      <c r="D13" s="139">
        <v>1</v>
      </c>
      <c r="E13" s="140">
        <f>D13*C13</f>
        <v>0</v>
      </c>
      <c r="F13" s="140">
        <f>E13*12</f>
        <v>0</v>
      </c>
      <c r="G13" s="138"/>
    </row>
    <row r="14" spans="1:7" ht="25.5" x14ac:dyDescent="0.2">
      <c r="A14" s="89">
        <v>12</v>
      </c>
      <c r="B14" s="87" t="s">
        <v>155</v>
      </c>
      <c r="C14" s="88">
        <f>Assist.Admin.!I121</f>
        <v>0</v>
      </c>
      <c r="D14" s="139">
        <v>15</v>
      </c>
      <c r="E14" s="140">
        <f t="shared" si="0"/>
        <v>0</v>
      </c>
      <c r="F14" s="140">
        <f t="shared" si="1"/>
        <v>0</v>
      </c>
      <c r="G14" s="138"/>
    </row>
    <row r="15" spans="1:7" s="65" customFormat="1" ht="25.5" x14ac:dyDescent="0.2">
      <c r="A15" s="89">
        <v>13</v>
      </c>
      <c r="B15" s="87" t="s">
        <v>175</v>
      </c>
      <c r="C15" s="88">
        <f>'Ass. Direção'!I121</f>
        <v>0</v>
      </c>
      <c r="D15" s="85">
        <v>3</v>
      </c>
      <c r="E15" s="88">
        <f>D15*C15</f>
        <v>0</v>
      </c>
      <c r="F15" s="88">
        <f t="shared" si="1"/>
        <v>0</v>
      </c>
    </row>
    <row r="16" spans="1:7" s="65" customFormat="1" ht="38.25" x14ac:dyDescent="0.2">
      <c r="A16" s="89">
        <v>14</v>
      </c>
      <c r="B16" s="87" t="s">
        <v>183</v>
      </c>
      <c r="C16" s="88">
        <f>'Ass. Direção Estatístico'!I121</f>
        <v>0</v>
      </c>
      <c r="D16" s="85">
        <v>1</v>
      </c>
      <c r="E16" s="88">
        <f t="shared" si="0"/>
        <v>0</v>
      </c>
      <c r="F16" s="88">
        <f t="shared" si="1"/>
        <v>0</v>
      </c>
    </row>
    <row r="17" spans="1:6" x14ac:dyDescent="0.2">
      <c r="A17" s="89">
        <v>15</v>
      </c>
      <c r="B17" s="85" t="s">
        <v>157</v>
      </c>
      <c r="C17" s="88">
        <f>Supervisor!I121</f>
        <v>0</v>
      </c>
      <c r="D17" s="85">
        <v>1</v>
      </c>
      <c r="E17" s="88">
        <f t="shared" si="0"/>
        <v>0</v>
      </c>
      <c r="F17" s="88">
        <f t="shared" si="1"/>
        <v>0</v>
      </c>
    </row>
    <row r="18" spans="1:6" ht="15.75" x14ac:dyDescent="0.25">
      <c r="A18" s="96"/>
      <c r="B18" s="95" t="s">
        <v>158</v>
      </c>
      <c r="C18" s="97"/>
      <c r="D18" s="95">
        <f>SUM(D3:D17)</f>
        <v>49</v>
      </c>
      <c r="E18" s="97">
        <f>SUM(E3:E17)</f>
        <v>0</v>
      </c>
      <c r="F18" s="97">
        <f>SUM(F3:F17)</f>
        <v>0</v>
      </c>
    </row>
    <row r="23" spans="1:6" x14ac:dyDescent="0.2">
      <c r="C23" s="65"/>
    </row>
    <row r="24" spans="1:6" x14ac:dyDescent="0.2">
      <c r="F24" s="98"/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48539"/>
  <sheetViews>
    <sheetView topLeftCell="B101" workbookViewId="0">
      <selection activeCell="K95" sqref="K95:K100"/>
    </sheetView>
  </sheetViews>
  <sheetFormatPr defaultColWidth="9.140625" defaultRowHeight="15.75" x14ac:dyDescent="0.2"/>
  <cols>
    <col min="1" max="11" width="12.42578125" style="14" customWidth="1"/>
    <col min="12" max="12" width="24.5703125" style="14" customWidth="1"/>
    <col min="13" max="13" width="12.42578125" style="14" customWidth="1"/>
    <col min="14" max="14" width="17.5703125" style="14" customWidth="1"/>
    <col min="15" max="15" width="17.42578125" style="14" customWidth="1"/>
    <col min="16" max="16" width="23.42578125" style="14" customWidth="1"/>
    <col min="17" max="257" width="12.42578125" style="14" customWidth="1"/>
    <col min="258" max="1025" width="12.42578125" style="65" customWidth="1"/>
    <col min="1026" max="16384" width="9.140625" style="65"/>
  </cols>
  <sheetData>
    <row r="1" spans="1:12" ht="21.75" customHeight="1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12" ht="21.75" customHeight="1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</row>
    <row r="3" spans="1:12" ht="21.75" customHeight="1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12" ht="21.75" customHeight="1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12" ht="21.75" customHeight="1" thickTop="1" thickBot="1" x14ac:dyDescent="0.25">
      <c r="A5" s="2"/>
      <c r="B5" s="151" t="s">
        <v>22</v>
      </c>
      <c r="C5" s="151"/>
      <c r="D5" s="151"/>
      <c r="E5" s="152" t="s">
        <v>132</v>
      </c>
      <c r="F5" s="152"/>
      <c r="G5" s="152"/>
      <c r="H5" s="152"/>
      <c r="I5" s="152"/>
      <c r="J5" s="152"/>
      <c r="K5" s="7"/>
      <c r="L5" s="8"/>
    </row>
    <row r="6" spans="1:12" ht="21.75" customHeight="1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2" ht="21.75" customHeight="1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12" ht="21.75" customHeight="1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</row>
    <row r="9" spans="1:12" ht="21.75" customHeight="1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20">
        <v>2023</v>
      </c>
    </row>
    <row r="10" spans="1:12" ht="21.75" customHeight="1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12" ht="21.75" customHeight="1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5</v>
      </c>
    </row>
    <row r="12" spans="1:12" ht="21.75" customHeight="1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ht="21.75" customHeight="1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ht="21.75" customHeight="1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21.75" customHeight="1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21.75" customHeight="1" thickTop="1" thickBot="1" x14ac:dyDescent="0.25">
      <c r="A16" s="2"/>
      <c r="B16" s="22">
        <v>1</v>
      </c>
      <c r="C16" s="19" t="s">
        <v>185</v>
      </c>
      <c r="D16" s="19"/>
      <c r="E16" s="19"/>
      <c r="F16" s="19"/>
      <c r="G16" s="19"/>
      <c r="H16" s="19"/>
      <c r="I16" s="19"/>
      <c r="J16" s="19"/>
      <c r="K16" s="19"/>
      <c r="L16" s="23">
        <f>RESUMO!J2</f>
        <v>0</v>
      </c>
    </row>
    <row r="17" spans="1:257" ht="21.75" customHeight="1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82" t="s">
        <v>130</v>
      </c>
    </row>
    <row r="18" spans="1:257" ht="21.75" customHeight="1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257" ht="21.75" customHeight="1" thickTop="1" thickBot="1" x14ac:dyDescent="0.25">
      <c r="A19" s="2"/>
      <c r="B19" s="67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76" t="s">
        <v>131</v>
      </c>
    </row>
    <row r="20" spans="1:257" ht="21.75" customHeight="1" thickTop="1" x14ac:dyDescent="0.2">
      <c r="A20" s="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257" ht="19.149999999999999" customHeight="1" thickBot="1" x14ac:dyDescent="0.25">
      <c r="A21" s="2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1:257" ht="21.6" hidden="1" customHeight="1" x14ac:dyDescent="0.2">
      <c r="A22" s="2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257" ht="21.75" customHeight="1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68" t="s">
        <v>27</v>
      </c>
    </row>
    <row r="24" spans="1:257" ht="21.75" customHeight="1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0</v>
      </c>
    </row>
    <row r="25" spans="1:257" ht="21.6" hidden="1" customHeight="1" x14ac:dyDescent="0.2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257" ht="21.75" customHeight="1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0</v>
      </c>
      <c r="N26" s="57"/>
    </row>
    <row r="27" spans="1:257" ht="21.75" customHeight="1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257" ht="32.450000000000003" customHeight="1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257" ht="21.75" customHeight="1" thickTop="1" thickBot="1" x14ac:dyDescent="0.25">
      <c r="A29" s="2"/>
      <c r="B29" s="144" t="s">
        <v>37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</row>
    <row r="30" spans="1:257" ht="21.75" customHeight="1" thickTop="1" thickBot="1" x14ac:dyDescent="0.25">
      <c r="A30" s="2"/>
      <c r="B30" s="144" t="s">
        <v>108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IO30" s="65"/>
      <c r="IP30" s="65"/>
      <c r="IQ30" s="65"/>
      <c r="IR30" s="65"/>
      <c r="IS30" s="65"/>
      <c r="IT30" s="65"/>
      <c r="IU30" s="65"/>
      <c r="IV30" s="65"/>
      <c r="IW30" s="65"/>
    </row>
    <row r="31" spans="1:257" ht="21.75" customHeight="1" thickTop="1" thickBot="1" x14ac:dyDescent="0.25">
      <c r="A31" s="2"/>
      <c r="B31" s="115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/>
      <c r="L31" s="37">
        <f>$L$26*K31</f>
        <v>0</v>
      </c>
      <c r="IO31" s="65"/>
      <c r="IP31" s="65"/>
      <c r="IQ31" s="65"/>
      <c r="IR31" s="65"/>
      <c r="IS31" s="65"/>
      <c r="IT31" s="65"/>
      <c r="IU31" s="65"/>
      <c r="IV31" s="65"/>
      <c r="IW31" s="65"/>
    </row>
    <row r="32" spans="1:257" ht="21.75" customHeight="1" thickTop="1" thickBot="1" x14ac:dyDescent="0.25">
      <c r="A32" s="2"/>
      <c r="B32" s="115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/>
      <c r="L32" s="37">
        <f t="shared" ref="L32:L33" si="0">$L$26*K32</f>
        <v>0</v>
      </c>
      <c r="IO32" s="65"/>
      <c r="IP32" s="65"/>
      <c r="IQ32" s="65"/>
      <c r="IR32" s="65"/>
      <c r="IS32" s="65"/>
      <c r="IT32" s="65"/>
      <c r="IU32" s="65"/>
      <c r="IV32" s="65"/>
      <c r="IW32" s="65"/>
    </row>
    <row r="33" spans="1:257" ht="21.75" customHeight="1" thickTop="1" thickBot="1" x14ac:dyDescent="0.25">
      <c r="A33" s="2"/>
      <c r="B33" s="116" t="s">
        <v>31</v>
      </c>
      <c r="C33" s="181" t="s">
        <v>184</v>
      </c>
      <c r="D33" s="182"/>
      <c r="E33" s="182"/>
      <c r="F33" s="182"/>
      <c r="G33" s="182"/>
      <c r="H33" s="182"/>
      <c r="I33" s="182"/>
      <c r="J33" s="182"/>
      <c r="K33" s="131"/>
      <c r="L33" s="37">
        <f t="shared" si="0"/>
        <v>0</v>
      </c>
      <c r="IO33" s="65"/>
      <c r="IP33" s="65"/>
      <c r="IQ33" s="65"/>
      <c r="IR33" s="65"/>
      <c r="IS33" s="65"/>
      <c r="IT33" s="65"/>
      <c r="IU33" s="65"/>
      <c r="IV33" s="65"/>
      <c r="IW33" s="65"/>
    </row>
    <row r="34" spans="1:257" ht="21.75" customHeight="1" thickTop="1" thickBot="1" x14ac:dyDescent="0.25">
      <c r="A34" s="2"/>
      <c r="B34" s="119"/>
      <c r="C34" s="175" t="s">
        <v>170</v>
      </c>
      <c r="D34" s="175"/>
      <c r="E34" s="175"/>
      <c r="F34" s="175"/>
      <c r="G34" s="175"/>
      <c r="H34" s="175"/>
      <c r="I34" s="175"/>
      <c r="J34" s="175"/>
      <c r="K34" s="105">
        <f>SUM(K31:K33)</f>
        <v>0</v>
      </c>
      <c r="L34" s="31">
        <f>SUM(L31:L33)</f>
        <v>0</v>
      </c>
      <c r="IO34" s="65"/>
      <c r="IP34" s="65"/>
      <c r="IQ34" s="65"/>
      <c r="IR34" s="65"/>
      <c r="IS34" s="65"/>
      <c r="IT34" s="65"/>
      <c r="IU34" s="65"/>
      <c r="IV34" s="65"/>
      <c r="IW34" s="65"/>
    </row>
    <row r="35" spans="1:257" ht="21.75" customHeight="1" thickTop="1" thickBot="1" x14ac:dyDescent="0.25">
      <c r="A35" s="2"/>
      <c r="B35" s="115" t="s">
        <v>32</v>
      </c>
      <c r="C35" s="174" t="s">
        <v>171</v>
      </c>
      <c r="D35" s="174"/>
      <c r="E35" s="174"/>
      <c r="F35" s="174"/>
      <c r="G35" s="174"/>
      <c r="H35" s="174"/>
      <c r="I35" s="174"/>
      <c r="J35" s="174"/>
      <c r="K35" s="131">
        <f>$K$40*K34</f>
        <v>0</v>
      </c>
      <c r="L35" s="62">
        <f>$L$26*K35</f>
        <v>0</v>
      </c>
      <c r="IO35" s="65"/>
      <c r="IP35" s="65"/>
      <c r="IQ35" s="65"/>
      <c r="IR35" s="65"/>
      <c r="IS35" s="65"/>
      <c r="IT35" s="65"/>
      <c r="IU35" s="65"/>
      <c r="IV35" s="65"/>
      <c r="IW35" s="65"/>
    </row>
    <row r="36" spans="1:257" ht="21.75" customHeight="1" thickTop="1" thickBot="1" x14ac:dyDescent="0.25">
      <c r="A36" s="2"/>
      <c r="B36" s="119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</v>
      </c>
      <c r="L36" s="31">
        <f>SUM(L34:L35)</f>
        <v>0</v>
      </c>
      <c r="IO36" s="65"/>
      <c r="IP36" s="65"/>
      <c r="IQ36" s="65"/>
      <c r="IR36" s="65"/>
      <c r="IS36" s="65"/>
      <c r="IT36" s="65"/>
      <c r="IU36" s="65"/>
      <c r="IV36" s="65"/>
      <c r="IW36" s="65"/>
    </row>
    <row r="37" spans="1:257" ht="21.75" customHeight="1" thickTop="1" x14ac:dyDescent="0.2">
      <c r="A37" s="2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</row>
    <row r="38" spans="1:257" ht="55.15" customHeight="1" thickBot="1" x14ac:dyDescent="0.25">
      <c r="A38" s="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</row>
    <row r="39" spans="1:257" ht="21.75" customHeight="1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257" ht="27" customHeight="1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0.33800000000000008</v>
      </c>
      <c r="L40" s="31">
        <f>SUM(L41:L48)</f>
        <v>0</v>
      </c>
    </row>
    <row r="41" spans="1:257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0</v>
      </c>
    </row>
    <row r="42" spans="1:257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0</v>
      </c>
    </row>
    <row r="43" spans="1:257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1">K43*$L$26</f>
        <v>0</v>
      </c>
    </row>
    <row r="44" spans="1:257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1"/>
        <v>0</v>
      </c>
    </row>
    <row r="45" spans="1:257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1"/>
        <v>0</v>
      </c>
    </row>
    <row r="46" spans="1:257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1"/>
        <v>0</v>
      </c>
    </row>
    <row r="47" spans="1:257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/>
      <c r="H47" s="36" t="s">
        <v>11</v>
      </c>
      <c r="I47" s="201"/>
      <c r="J47" s="201"/>
      <c r="K47" s="134">
        <f>G47*I47</f>
        <v>0</v>
      </c>
      <c r="L47" s="72">
        <f t="shared" si="1"/>
        <v>0</v>
      </c>
    </row>
    <row r="48" spans="1:257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1"/>
        <v>0</v>
      </c>
    </row>
    <row r="49" spans="1:15" ht="21.75" customHeight="1" thickTop="1" x14ac:dyDescent="0.2">
      <c r="A49" s="2"/>
      <c r="B49" s="190" t="s">
        <v>194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15" ht="21.75" customHeight="1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15" ht="12.6" customHeight="1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15" ht="21.75" customHeight="1" thickTop="1" thickBot="1" x14ac:dyDescent="0.25">
      <c r="A52" s="2"/>
      <c r="B52" s="144" t="s">
        <v>47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15" ht="21.75" customHeight="1" thickTop="1" thickBot="1" x14ac:dyDescent="0.25">
      <c r="A53" s="2"/>
      <c r="B53" s="68" t="s">
        <v>28</v>
      </c>
      <c r="C53" s="142" t="s">
        <v>107</v>
      </c>
      <c r="D53" s="142"/>
      <c r="E53" s="142"/>
      <c r="F53" s="142"/>
      <c r="G53" s="142"/>
      <c r="H53" s="142"/>
      <c r="I53" s="142"/>
      <c r="J53" s="142"/>
      <c r="K53" s="142"/>
      <c r="L53" s="37">
        <f>RESUMO!J4*4*22-(L24*0.06)</f>
        <v>0</v>
      </c>
    </row>
    <row r="54" spans="1:15" ht="21.75" customHeight="1" thickTop="1" thickBot="1" x14ac:dyDescent="0.25">
      <c r="A54" s="2"/>
      <c r="B54" s="68" t="s">
        <v>30</v>
      </c>
      <c r="C54" s="142" t="s">
        <v>48</v>
      </c>
      <c r="D54" s="142"/>
      <c r="E54" s="142"/>
      <c r="F54" s="142"/>
      <c r="G54" s="142"/>
      <c r="H54" s="142"/>
      <c r="I54" s="142"/>
      <c r="J54" s="142"/>
      <c r="K54" s="142"/>
      <c r="L54" s="37">
        <f>22*RESUMO!J3*0.8</f>
        <v>0</v>
      </c>
    </row>
    <row r="55" spans="1:15" ht="21.75" customHeight="1" thickTop="1" thickBot="1" x14ac:dyDescent="0.25">
      <c r="A55" s="2"/>
      <c r="B55" s="68" t="s">
        <v>31</v>
      </c>
      <c r="C55" s="142" t="s">
        <v>103</v>
      </c>
      <c r="D55" s="142"/>
      <c r="E55" s="142"/>
      <c r="F55" s="142"/>
      <c r="G55" s="142"/>
      <c r="H55" s="142"/>
      <c r="I55" s="142"/>
      <c r="J55" s="142"/>
      <c r="K55" s="142"/>
      <c r="L55" s="37">
        <f>RESUMO!J5</f>
        <v>0</v>
      </c>
    </row>
    <row r="56" spans="1:15" ht="21.75" customHeight="1" thickTop="1" thickBot="1" x14ac:dyDescent="0.25">
      <c r="A56" s="2"/>
      <c r="B56" s="68" t="s">
        <v>32</v>
      </c>
      <c r="C56" s="143" t="s">
        <v>49</v>
      </c>
      <c r="D56" s="143"/>
      <c r="E56" s="143"/>
      <c r="F56" s="143"/>
      <c r="G56" s="143"/>
      <c r="H56" s="143"/>
      <c r="I56" s="143"/>
      <c r="J56" s="143"/>
      <c r="K56" s="143"/>
      <c r="L56" s="62"/>
      <c r="O56" s="66"/>
    </row>
    <row r="57" spans="1:15" ht="21.75" customHeight="1" thickTop="1" thickBot="1" x14ac:dyDescent="0.25">
      <c r="A57" s="2"/>
      <c r="B57" s="68" t="s">
        <v>33</v>
      </c>
      <c r="C57" s="142" t="s">
        <v>36</v>
      </c>
      <c r="D57" s="142"/>
      <c r="E57" s="142"/>
      <c r="F57" s="142"/>
      <c r="G57" s="142"/>
      <c r="H57" s="142"/>
      <c r="I57" s="142"/>
      <c r="J57" s="142"/>
      <c r="K57" s="142"/>
      <c r="L57" s="62">
        <v>0</v>
      </c>
      <c r="O57" s="66"/>
    </row>
    <row r="58" spans="1:15" ht="21.75" customHeight="1" thickTop="1" thickBot="1" x14ac:dyDescent="0.25">
      <c r="A58" s="2"/>
      <c r="B58" s="68"/>
      <c r="C58" s="145" t="s">
        <v>50</v>
      </c>
      <c r="D58" s="145"/>
      <c r="E58" s="145"/>
      <c r="F58" s="145"/>
      <c r="G58" s="145"/>
      <c r="H58" s="145"/>
      <c r="I58" s="145"/>
      <c r="J58" s="145"/>
      <c r="K58" s="145"/>
      <c r="L58" s="31">
        <f>SUM(L53:L57)</f>
        <v>0</v>
      </c>
      <c r="O58" s="66"/>
    </row>
    <row r="59" spans="1:15" ht="21.75" customHeight="1" thickTop="1" x14ac:dyDescent="0.2">
      <c r="A59" s="2"/>
      <c r="B59" s="184" t="s">
        <v>104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1:15" ht="37.15" customHeight="1" thickBot="1" x14ac:dyDescent="0.25">
      <c r="A60" s="2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7"/>
    </row>
    <row r="61" spans="1:15" ht="21.75" customHeight="1" thickTop="1" thickBot="1" x14ac:dyDescent="0.25">
      <c r="A61" s="2"/>
      <c r="B61" s="145" t="s">
        <v>51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15" ht="21.75" customHeight="1" thickTop="1" thickBot="1" x14ac:dyDescent="0.25">
      <c r="A62" s="2"/>
      <c r="B62" s="48" t="s">
        <v>52</v>
      </c>
      <c r="C62" s="142" t="s">
        <v>105</v>
      </c>
      <c r="D62" s="142"/>
      <c r="E62" s="142"/>
      <c r="F62" s="142"/>
      <c r="G62" s="142"/>
      <c r="H62" s="142"/>
      <c r="I62" s="142"/>
      <c r="J62" s="142"/>
      <c r="K62" s="49">
        <f>K36</f>
        <v>0</v>
      </c>
      <c r="L62" s="37">
        <f>L36</f>
        <v>0</v>
      </c>
    </row>
    <row r="63" spans="1:15" ht="21.75" customHeight="1" thickTop="1" thickBot="1" x14ac:dyDescent="0.25">
      <c r="A63" s="2"/>
      <c r="B63" s="48" t="s">
        <v>53</v>
      </c>
      <c r="C63" s="142" t="s">
        <v>54</v>
      </c>
      <c r="D63" s="142"/>
      <c r="E63" s="142"/>
      <c r="F63" s="142"/>
      <c r="G63" s="142"/>
      <c r="H63" s="142"/>
      <c r="I63" s="142"/>
      <c r="J63" s="142"/>
      <c r="K63" s="49">
        <f>K40</f>
        <v>0.33800000000000008</v>
      </c>
      <c r="L63" s="37">
        <f>L40</f>
        <v>0</v>
      </c>
    </row>
    <row r="64" spans="1:15" ht="21.75" customHeight="1" thickTop="1" thickBot="1" x14ac:dyDescent="0.25">
      <c r="A64" s="2"/>
      <c r="B64" s="48" t="s">
        <v>55</v>
      </c>
      <c r="C64" s="142" t="s">
        <v>56</v>
      </c>
      <c r="D64" s="142"/>
      <c r="E64" s="142"/>
      <c r="F64" s="142"/>
      <c r="G64" s="142"/>
      <c r="H64" s="142"/>
      <c r="I64" s="142"/>
      <c r="J64" s="142"/>
      <c r="K64" s="142"/>
      <c r="L64" s="37">
        <f>L58</f>
        <v>0</v>
      </c>
    </row>
    <row r="65" spans="1:14" ht="21.75" customHeight="1" thickTop="1" thickBot="1" x14ac:dyDescent="0.25">
      <c r="A65" s="2"/>
      <c r="B65" s="68"/>
      <c r="C65" s="145" t="s">
        <v>50</v>
      </c>
      <c r="D65" s="145"/>
      <c r="E65" s="145"/>
      <c r="F65" s="145"/>
      <c r="G65" s="145"/>
      <c r="H65" s="145"/>
      <c r="I65" s="145"/>
      <c r="J65" s="145"/>
      <c r="K65" s="145"/>
      <c r="L65" s="31">
        <f>L62+L63+L64</f>
        <v>0</v>
      </c>
    </row>
    <row r="66" spans="1:14" s="12" customFormat="1" ht="21.75" customHeight="1" thickTop="1" thickBot="1" x14ac:dyDescent="0.25">
      <c r="A66" s="1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</row>
    <row r="67" spans="1:14" s="12" customFormat="1" ht="21.75" customHeight="1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</row>
    <row r="68" spans="1:14" s="12" customFormat="1" ht="21.75" customHeight="1" thickTop="1" thickBot="1" x14ac:dyDescent="0.25">
      <c r="A68" s="11"/>
      <c r="B68" s="115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/>
      <c r="L68" s="30">
        <f>K68*$L$26</f>
        <v>0</v>
      </c>
    </row>
    <row r="69" spans="1:14" s="12" customFormat="1" ht="21.75" customHeight="1" thickTop="1" thickBot="1" x14ac:dyDescent="0.25">
      <c r="A69" s="11"/>
      <c r="B69" s="115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0</v>
      </c>
      <c r="L69" s="30">
        <f>K69*$L$26</f>
        <v>0</v>
      </c>
    </row>
    <row r="70" spans="1:14" s="12" customFormat="1" ht="21.75" customHeight="1" thickTop="1" thickBot="1" x14ac:dyDescent="0.25">
      <c r="A70" s="11"/>
      <c r="B70" s="115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/>
      <c r="L70" s="30">
        <f t="shared" ref="L70:L72" si="2">K70*$L$26</f>
        <v>0</v>
      </c>
    </row>
    <row r="71" spans="1:14" s="12" customFormat="1" ht="30" customHeight="1" thickTop="1" thickBot="1" x14ac:dyDescent="0.25">
      <c r="A71" s="11"/>
      <c r="B71" s="115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$K$40*K70</f>
        <v>0</v>
      </c>
      <c r="L71" s="30">
        <f t="shared" si="2"/>
        <v>0</v>
      </c>
    </row>
    <row r="72" spans="1:14" s="12" customFormat="1" ht="30" customHeight="1" thickTop="1" thickBot="1" x14ac:dyDescent="0.25">
      <c r="A72" s="11"/>
      <c r="B72" s="115" t="s">
        <v>33</v>
      </c>
      <c r="C72" s="208" t="s">
        <v>173</v>
      </c>
      <c r="D72" s="208"/>
      <c r="E72" s="208"/>
      <c r="F72" s="208"/>
      <c r="G72" s="208"/>
      <c r="H72" s="208"/>
      <c r="I72" s="208"/>
      <c r="J72" s="208"/>
      <c r="K72" s="132"/>
      <c r="L72" s="30">
        <f t="shared" si="2"/>
        <v>0</v>
      </c>
    </row>
    <row r="73" spans="1:14" s="12" customFormat="1" ht="21.75" customHeight="1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0</v>
      </c>
      <c r="L73" s="39">
        <f>SUM(L68:L72)</f>
        <v>0</v>
      </c>
    </row>
    <row r="74" spans="1:14" s="12" customFormat="1" ht="21.75" customHeight="1" thickTop="1" x14ac:dyDescent="0.2">
      <c r="A74" s="11"/>
      <c r="B74" s="184" t="s">
        <v>109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4"/>
    </row>
    <row r="75" spans="1:14" s="12" customFormat="1" ht="21.75" customHeight="1" x14ac:dyDescent="0.2">
      <c r="A75" s="11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1"/>
    </row>
    <row r="76" spans="1:14" s="12" customFormat="1" ht="12.6" customHeight="1" thickBot="1" x14ac:dyDescent="0.25">
      <c r="A76" s="11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7"/>
    </row>
    <row r="77" spans="1:14" s="12" customFormat="1" ht="21.75" customHeight="1" thickTop="1" thickBot="1" x14ac:dyDescent="0.25">
      <c r="A77" s="11"/>
      <c r="B77" s="144" t="s">
        <v>106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</row>
    <row r="78" spans="1:14" s="12" customFormat="1" ht="21.75" customHeight="1" thickTop="1" thickBot="1" x14ac:dyDescent="0.25">
      <c r="A78" s="11"/>
      <c r="B78" s="115" t="s">
        <v>28</v>
      </c>
      <c r="C78" s="142" t="s">
        <v>62</v>
      </c>
      <c r="D78" s="142"/>
      <c r="E78" s="142"/>
      <c r="F78" s="142"/>
      <c r="G78" s="142"/>
      <c r="H78" s="142"/>
      <c r="I78" s="142"/>
      <c r="J78" s="142"/>
      <c r="K78" s="132"/>
      <c r="L78" s="30">
        <f t="shared" ref="L78:L83" si="3">K78*$L$26</f>
        <v>0</v>
      </c>
      <c r="M78" s="64"/>
      <c r="N78" s="63"/>
    </row>
    <row r="79" spans="1:14" s="12" customFormat="1" ht="21.75" customHeight="1" thickTop="1" thickBot="1" x14ac:dyDescent="0.25">
      <c r="A79" s="11"/>
      <c r="B79" s="115" t="s">
        <v>30</v>
      </c>
      <c r="C79" s="142" t="s">
        <v>63</v>
      </c>
      <c r="D79" s="142"/>
      <c r="E79" s="142"/>
      <c r="F79" s="142"/>
      <c r="G79" s="142"/>
      <c r="H79" s="142"/>
      <c r="I79" s="142"/>
      <c r="J79" s="142"/>
      <c r="K79" s="49"/>
      <c r="L79" s="30">
        <f t="shared" si="3"/>
        <v>0</v>
      </c>
    </row>
    <row r="80" spans="1:14" s="12" customFormat="1" ht="21.75" customHeight="1" thickTop="1" thickBot="1" x14ac:dyDescent="0.25">
      <c r="A80" s="11"/>
      <c r="B80" s="115" t="s">
        <v>31</v>
      </c>
      <c r="C80" s="142" t="s">
        <v>64</v>
      </c>
      <c r="D80" s="142"/>
      <c r="E80" s="142"/>
      <c r="F80" s="142"/>
      <c r="G80" s="142"/>
      <c r="H80" s="142"/>
      <c r="I80" s="142"/>
      <c r="J80" s="142"/>
      <c r="K80" s="49"/>
      <c r="L80" s="30">
        <f t="shared" si="3"/>
        <v>0</v>
      </c>
    </row>
    <row r="81" spans="1:15" s="12" customFormat="1" ht="21.75" customHeight="1" thickTop="1" thickBot="1" x14ac:dyDescent="0.25">
      <c r="A81" s="11"/>
      <c r="B81" s="115" t="s">
        <v>32</v>
      </c>
      <c r="C81" s="142" t="s">
        <v>65</v>
      </c>
      <c r="D81" s="142"/>
      <c r="E81" s="142"/>
      <c r="F81" s="142"/>
      <c r="G81" s="142"/>
      <c r="H81" s="142"/>
      <c r="I81" s="142"/>
      <c r="J81" s="142"/>
      <c r="K81" s="49"/>
      <c r="L81" s="30">
        <f t="shared" si="3"/>
        <v>0</v>
      </c>
    </row>
    <row r="82" spans="1:15" s="12" customFormat="1" ht="21.75" customHeight="1" thickTop="1" thickBot="1" x14ac:dyDescent="0.25">
      <c r="A82" s="11"/>
      <c r="B82" s="115" t="s">
        <v>33</v>
      </c>
      <c r="C82" s="142" t="s">
        <v>66</v>
      </c>
      <c r="D82" s="142"/>
      <c r="E82" s="142"/>
      <c r="F82" s="142"/>
      <c r="G82" s="142"/>
      <c r="H82" s="142"/>
      <c r="I82" s="142"/>
      <c r="J82" s="142"/>
      <c r="K82" s="49"/>
      <c r="L82" s="30">
        <f t="shared" si="3"/>
        <v>0</v>
      </c>
    </row>
    <row r="83" spans="1:15" s="12" customFormat="1" ht="21.75" customHeight="1" thickTop="1" thickBot="1" x14ac:dyDescent="0.25">
      <c r="A83" s="11"/>
      <c r="B83" s="115" t="s">
        <v>34</v>
      </c>
      <c r="C83" s="142" t="s">
        <v>36</v>
      </c>
      <c r="D83" s="142"/>
      <c r="E83" s="142"/>
      <c r="F83" s="142"/>
      <c r="G83" s="142"/>
      <c r="H83" s="142"/>
      <c r="I83" s="142"/>
      <c r="J83" s="142"/>
      <c r="K83" s="49"/>
      <c r="L83" s="30">
        <f t="shared" si="3"/>
        <v>0</v>
      </c>
    </row>
    <row r="84" spans="1:15" s="12" customFormat="1" ht="21.75" customHeight="1" thickTop="1" thickBot="1" x14ac:dyDescent="0.25">
      <c r="A84" s="11"/>
      <c r="B84" s="115" t="s">
        <v>35</v>
      </c>
      <c r="C84" s="142" t="s">
        <v>94</v>
      </c>
      <c r="D84" s="142"/>
      <c r="E84" s="142"/>
      <c r="F84" s="142"/>
      <c r="G84" s="142"/>
      <c r="H84" s="142"/>
      <c r="I84" s="142"/>
      <c r="J84" s="142"/>
      <c r="K84" s="132">
        <f>(K78+K79+K80+K81+K82+K83)*K40</f>
        <v>0</v>
      </c>
      <c r="L84" s="30">
        <f>L26*K84</f>
        <v>0</v>
      </c>
    </row>
    <row r="85" spans="1:15" s="12" customFormat="1" ht="21.75" customHeight="1" thickTop="1" thickBot="1" x14ac:dyDescent="0.25">
      <c r="A85" s="11"/>
      <c r="B85" s="212" t="s">
        <v>50</v>
      </c>
      <c r="C85" s="212"/>
      <c r="D85" s="212"/>
      <c r="E85" s="212"/>
      <c r="F85" s="212"/>
      <c r="G85" s="212"/>
      <c r="H85" s="212"/>
      <c r="I85" s="212"/>
      <c r="J85" s="212"/>
      <c r="K85" s="56">
        <f>SUM(K78:K84)</f>
        <v>0</v>
      </c>
      <c r="L85" s="39">
        <f>L78+L79+L80+L81+L82+L84</f>
        <v>0</v>
      </c>
    </row>
    <row r="86" spans="1:15" s="12" customFormat="1" ht="21.75" customHeight="1" thickTop="1" x14ac:dyDescent="0.2">
      <c r="A86" s="11"/>
      <c r="B86" s="184" t="s">
        <v>192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</row>
    <row r="87" spans="1:15" s="12" customFormat="1" ht="32.25" customHeight="1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</row>
    <row r="88" spans="1:15" ht="21.75" customHeight="1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68" t="s">
        <v>67</v>
      </c>
    </row>
    <row r="89" spans="1:15" ht="21.75" customHeight="1" thickTop="1" thickBot="1" x14ac:dyDescent="0.25">
      <c r="A89" s="2"/>
      <c r="B89" s="68" t="s">
        <v>28</v>
      </c>
      <c r="C89" s="143" t="s">
        <v>68</v>
      </c>
      <c r="D89" s="143"/>
      <c r="E89" s="143"/>
      <c r="F89" s="143"/>
      <c r="G89" s="143"/>
      <c r="H89" s="143"/>
      <c r="I89" s="143"/>
      <c r="J89" s="143"/>
      <c r="K89" s="143"/>
      <c r="L89" s="72"/>
    </row>
    <row r="90" spans="1:15" ht="21.75" customHeight="1" thickTop="1" thickBot="1" x14ac:dyDescent="0.25">
      <c r="A90" s="2"/>
      <c r="B90" s="145" t="s">
        <v>30</v>
      </c>
      <c r="C90" s="213" t="s">
        <v>36</v>
      </c>
      <c r="D90" s="213"/>
      <c r="E90" s="214" t="s">
        <v>110</v>
      </c>
      <c r="F90" s="214"/>
      <c r="G90" s="214"/>
      <c r="H90" s="214"/>
      <c r="I90" s="214"/>
      <c r="J90" s="214"/>
      <c r="K90" s="214"/>
      <c r="L90" s="72">
        <v>0</v>
      </c>
      <c r="N90" s="74"/>
      <c r="O90" s="73"/>
    </row>
    <row r="91" spans="1:15" ht="21.75" customHeight="1" thickTop="1" thickBot="1" x14ac:dyDescent="0.25">
      <c r="A91" s="2"/>
      <c r="B91" s="145"/>
      <c r="C91" s="213"/>
      <c r="D91" s="213"/>
      <c r="E91" s="214" t="s">
        <v>111</v>
      </c>
      <c r="F91" s="214"/>
      <c r="G91" s="214"/>
      <c r="H91" s="214"/>
      <c r="I91" s="214"/>
      <c r="J91" s="214"/>
      <c r="K91" s="214"/>
      <c r="L91" s="72">
        <v>0</v>
      </c>
      <c r="N91" s="75"/>
      <c r="O91" s="73"/>
    </row>
    <row r="92" spans="1:15" s="12" customFormat="1" ht="21.75" customHeight="1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0</v>
      </c>
      <c r="N92" s="75"/>
      <c r="O92" s="73"/>
    </row>
    <row r="93" spans="1:15" s="12" customFormat="1" ht="48.75" customHeight="1" thickTop="1" thickBot="1" x14ac:dyDescent="0.25">
      <c r="A93" s="11"/>
      <c r="B93" s="184" t="s">
        <v>114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4"/>
    </row>
    <row r="94" spans="1:15" s="12" customFormat="1" ht="21.75" customHeight="1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68" t="s">
        <v>27</v>
      </c>
    </row>
    <row r="95" spans="1:15" s="12" customFormat="1" ht="21.75" customHeight="1" thickTop="1" thickBot="1" x14ac:dyDescent="0.25">
      <c r="A95" s="11"/>
      <c r="B95" s="68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/>
      <c r="L95" s="30">
        <f>K95*L115</f>
        <v>0</v>
      </c>
    </row>
    <row r="96" spans="1:15" s="12" customFormat="1" ht="21.75" customHeight="1" thickTop="1" thickBot="1" x14ac:dyDescent="0.25">
      <c r="A96" s="11"/>
      <c r="B96" s="68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/>
      <c r="L96" s="30">
        <f>(L115+L95)*K96</f>
        <v>0</v>
      </c>
    </row>
    <row r="97" spans="1:12" s="12" customFormat="1" ht="21.75" customHeight="1" thickTop="1" thickBot="1" x14ac:dyDescent="0.25">
      <c r="A97" s="11"/>
      <c r="B97" s="145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L97" s="50"/>
    </row>
    <row r="98" spans="1:12" s="12" customFormat="1" ht="21.75" customHeight="1" thickTop="1" thickBot="1" x14ac:dyDescent="0.25">
      <c r="A98" s="11"/>
      <c r="B98" s="145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</v>
      </c>
      <c r="K98" s="52"/>
      <c r="L98" s="58">
        <f>((L115+L95+L96)/(1-J98))*K98</f>
        <v>0</v>
      </c>
    </row>
    <row r="99" spans="1:12" s="12" customFormat="1" ht="21.75" customHeight="1" thickTop="1" thickBot="1" x14ac:dyDescent="0.25">
      <c r="A99" s="11"/>
      <c r="B99" s="145"/>
      <c r="C99" s="19"/>
      <c r="D99" s="19"/>
      <c r="E99" s="19"/>
      <c r="F99" s="19"/>
      <c r="G99" s="19" t="s">
        <v>18</v>
      </c>
      <c r="H99" s="42"/>
      <c r="I99" s="42"/>
      <c r="J99" s="232"/>
      <c r="K99" s="52"/>
      <c r="L99" s="58">
        <f>((L115+L95+L96)/(1-J98))*K99</f>
        <v>0</v>
      </c>
    </row>
    <row r="100" spans="1:12" s="12" customFormat="1" ht="21.75" customHeight="1" thickTop="1" thickBot="1" x14ac:dyDescent="0.25">
      <c r="A100" s="11"/>
      <c r="B100" s="145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/>
      <c r="L100" s="58">
        <f>((L115+L95+L96)/(1-J98))*K100</f>
        <v>0</v>
      </c>
    </row>
    <row r="101" spans="1:12" s="12" customFormat="1" ht="21.75" customHeight="1" thickTop="1" thickBot="1" x14ac:dyDescent="0.25">
      <c r="A101" s="11"/>
      <c r="B101" s="69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0</v>
      </c>
    </row>
    <row r="102" spans="1:12" s="12" customFormat="1" ht="37.15" customHeight="1" thickTop="1" thickBot="1" x14ac:dyDescent="0.25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</row>
    <row r="103" spans="1:12" s="12" customFormat="1" ht="21.6" hidden="1" customHeight="1" x14ac:dyDescent="0.2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</row>
    <row r="104" spans="1:12" s="12" customFormat="1" ht="21.6" hidden="1" customHeight="1" x14ac:dyDescent="0.2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</row>
    <row r="105" spans="1:12" s="12" customFormat="1" ht="21.6" hidden="1" customHeight="1" x14ac:dyDescent="0.2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</row>
    <row r="106" spans="1:12" s="12" customFormat="1" ht="21.6" hidden="1" customHeight="1" x14ac:dyDescent="0.2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</row>
    <row r="107" spans="1:12" ht="21.6" hidden="1" customHeight="1" x14ac:dyDescent="0.2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12" ht="21.75" customHeight="1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</row>
    <row r="109" spans="1:12" ht="21.75" customHeight="1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68" t="s">
        <v>67</v>
      </c>
    </row>
    <row r="110" spans="1:12" ht="21.75" customHeight="1" thickTop="1" thickBot="1" x14ac:dyDescent="0.25">
      <c r="A110" s="2"/>
      <c r="B110" s="68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0</v>
      </c>
    </row>
    <row r="111" spans="1:12" ht="21.75" customHeight="1" thickTop="1" thickBot="1" x14ac:dyDescent="0.25">
      <c r="A111" s="2"/>
      <c r="B111" s="68" t="s">
        <v>30</v>
      </c>
      <c r="C111" s="221" t="s">
        <v>72</v>
      </c>
      <c r="D111" s="221"/>
      <c r="E111" s="221"/>
      <c r="F111" s="221"/>
      <c r="G111" s="221"/>
      <c r="H111" s="221"/>
      <c r="I111" s="221"/>
      <c r="J111" s="221"/>
      <c r="K111" s="221"/>
      <c r="L111" s="30">
        <f>L65</f>
        <v>0</v>
      </c>
    </row>
    <row r="112" spans="1:12" ht="21.75" customHeight="1" thickTop="1" thickBot="1" x14ac:dyDescent="0.25">
      <c r="A112" s="2"/>
      <c r="B112" s="68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0</v>
      </c>
    </row>
    <row r="113" spans="1:13" ht="21.75" customHeight="1" thickTop="1" thickBot="1" x14ac:dyDescent="0.25">
      <c r="A113" s="2"/>
      <c r="B113" s="68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0</v>
      </c>
    </row>
    <row r="114" spans="1:13" ht="21.75" customHeight="1" thickTop="1" thickBot="1" x14ac:dyDescent="0.25">
      <c r="A114" s="2"/>
      <c r="B114" s="68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0</v>
      </c>
    </row>
    <row r="115" spans="1:13" ht="21.75" customHeight="1" thickTop="1" thickBot="1" x14ac:dyDescent="0.25">
      <c r="A115" s="2"/>
      <c r="B115" s="144" t="s">
        <v>75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39">
        <f>SUM(L110:L114)</f>
        <v>0</v>
      </c>
      <c r="M115" s="13"/>
    </row>
    <row r="116" spans="1:13" s="12" customFormat="1" ht="21.75" customHeight="1" thickTop="1" thickBot="1" x14ac:dyDescent="0.25">
      <c r="A116" s="11"/>
      <c r="B116" s="68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0</v>
      </c>
    </row>
    <row r="117" spans="1:13" ht="34.15" customHeight="1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0</v>
      </c>
    </row>
    <row r="118" spans="1:13" ht="21.75" customHeight="1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</row>
    <row r="119" spans="1:13" ht="21.75" customHeight="1" thickTop="1" thickBot="1" x14ac:dyDescent="0.25">
      <c r="A119" s="2"/>
      <c r="B119" s="145" t="s">
        <v>78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13" ht="45" customHeight="1" thickTop="1" thickBot="1" x14ac:dyDescent="0.25">
      <c r="A120" s="2"/>
      <c r="B120" s="237" t="s">
        <v>79</v>
      </c>
      <c r="C120" s="237"/>
      <c r="D120" s="237"/>
      <c r="E120" s="238" t="s">
        <v>80</v>
      </c>
      <c r="F120" s="238"/>
      <c r="G120" s="238" t="s">
        <v>81</v>
      </c>
      <c r="H120" s="238"/>
      <c r="I120" s="238" t="s">
        <v>82</v>
      </c>
      <c r="J120" s="238"/>
      <c r="K120" s="70" t="s">
        <v>83</v>
      </c>
      <c r="L120" s="44" t="s">
        <v>84</v>
      </c>
    </row>
    <row r="121" spans="1:13" ht="21.75" customHeight="1" thickTop="1" thickBot="1" x14ac:dyDescent="0.25">
      <c r="A121" s="2"/>
      <c r="B121" s="239" t="s">
        <v>130</v>
      </c>
      <c r="C121" s="239"/>
      <c r="D121" s="239"/>
      <c r="E121" s="240">
        <f>L117</f>
        <v>0</v>
      </c>
      <c r="F121" s="240"/>
      <c r="G121" s="241">
        <v>1</v>
      </c>
      <c r="H121" s="241"/>
      <c r="I121" s="240">
        <f>G121*E121</f>
        <v>0</v>
      </c>
      <c r="J121" s="240"/>
      <c r="K121" s="71">
        <v>5</v>
      </c>
      <c r="L121" s="46">
        <f>ROUND(K121*I121,2)</f>
        <v>0</v>
      </c>
    </row>
    <row r="122" spans="1:13" ht="36.75" customHeight="1" thickTop="1" thickBot="1" x14ac:dyDescent="0.25">
      <c r="A122" s="2"/>
      <c r="B122" s="242" t="s">
        <v>85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54">
        <f>L121</f>
        <v>0</v>
      </c>
    </row>
    <row r="123" spans="1:13" ht="36.75" customHeight="1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59">
        <f>L122*12</f>
        <v>0</v>
      </c>
    </row>
    <row r="124" spans="1:13" ht="16.5" thickTop="1" x14ac:dyDescent="0.2">
      <c r="L124" s="60" t="s">
        <v>95</v>
      </c>
      <c r="M124" s="61" t="e">
        <f>L117/L26</f>
        <v>#DIV/0!</v>
      </c>
    </row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</sheetData>
  <mergeCells count="105">
    <mergeCell ref="B1:J1"/>
    <mergeCell ref="B2:D2"/>
    <mergeCell ref="E2:J2"/>
    <mergeCell ref="B3:D3"/>
    <mergeCell ref="E3:J3"/>
    <mergeCell ref="B4:D4"/>
    <mergeCell ref="E4:G4"/>
    <mergeCell ref="I4:J4"/>
    <mergeCell ref="C19:K19"/>
    <mergeCell ref="B20:L22"/>
    <mergeCell ref="B23:K23"/>
    <mergeCell ref="B25:L25"/>
    <mergeCell ref="B26:K26"/>
    <mergeCell ref="B27:L28"/>
    <mergeCell ref="B5:D5"/>
    <mergeCell ref="E5:J5"/>
    <mergeCell ref="C7:F7"/>
    <mergeCell ref="G7:L7"/>
    <mergeCell ref="B12:L14"/>
    <mergeCell ref="B15:L15"/>
    <mergeCell ref="B39:L39"/>
    <mergeCell ref="B40:J40"/>
    <mergeCell ref="C41:J41"/>
    <mergeCell ref="C42:J42"/>
    <mergeCell ref="C43:J43"/>
    <mergeCell ref="C44:J44"/>
    <mergeCell ref="B29:L29"/>
    <mergeCell ref="B37:L38"/>
    <mergeCell ref="B30:L30"/>
    <mergeCell ref="C31:J31"/>
    <mergeCell ref="C32:J32"/>
    <mergeCell ref="C33:J33"/>
    <mergeCell ref="C34:J34"/>
    <mergeCell ref="C35:J35"/>
    <mergeCell ref="C36:J36"/>
    <mergeCell ref="C53:K53"/>
    <mergeCell ref="C54:K54"/>
    <mergeCell ref="C55:K55"/>
    <mergeCell ref="C56:K56"/>
    <mergeCell ref="C57:K57"/>
    <mergeCell ref="C58:K58"/>
    <mergeCell ref="C45:J45"/>
    <mergeCell ref="C46:J46"/>
    <mergeCell ref="C47:F47"/>
    <mergeCell ref="I47:J47"/>
    <mergeCell ref="B49:L51"/>
    <mergeCell ref="B52:L52"/>
    <mergeCell ref="B66:L66"/>
    <mergeCell ref="B67:L67"/>
    <mergeCell ref="C68:J68"/>
    <mergeCell ref="B59:L60"/>
    <mergeCell ref="B61:L61"/>
    <mergeCell ref="C62:J62"/>
    <mergeCell ref="C63:J63"/>
    <mergeCell ref="C64:K64"/>
    <mergeCell ref="C65:K65"/>
    <mergeCell ref="C72:J72"/>
    <mergeCell ref="B73:J73"/>
    <mergeCell ref="B74:L76"/>
    <mergeCell ref="B77:L77"/>
    <mergeCell ref="C78:J78"/>
    <mergeCell ref="C69:J69"/>
    <mergeCell ref="C70:J70"/>
    <mergeCell ref="C71:J71"/>
    <mergeCell ref="B85:J85"/>
    <mergeCell ref="B86:L87"/>
    <mergeCell ref="B88:K88"/>
    <mergeCell ref="C89:K89"/>
    <mergeCell ref="B90:B91"/>
    <mergeCell ref="C90:D91"/>
    <mergeCell ref="E90:K90"/>
    <mergeCell ref="E91:K91"/>
    <mergeCell ref="C79:J79"/>
    <mergeCell ref="C80:J80"/>
    <mergeCell ref="C81:J81"/>
    <mergeCell ref="C82:J82"/>
    <mergeCell ref="C83:J83"/>
    <mergeCell ref="C84:J84"/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  <mergeCell ref="B121:D121"/>
    <mergeCell ref="E121:F121"/>
    <mergeCell ref="G121:H121"/>
    <mergeCell ref="I121:J121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48539"/>
  <sheetViews>
    <sheetView topLeftCell="B111" workbookViewId="0">
      <selection activeCell="K95" sqref="K95:K100"/>
    </sheetView>
  </sheetViews>
  <sheetFormatPr defaultColWidth="9.140625" defaultRowHeight="15.75" x14ac:dyDescent="0.2"/>
  <cols>
    <col min="1" max="11" width="12.42578125" style="14" customWidth="1"/>
    <col min="12" max="12" width="24.5703125" style="14" customWidth="1"/>
    <col min="13" max="13" width="12.42578125" style="14" customWidth="1"/>
    <col min="14" max="14" width="17.5703125" style="14" customWidth="1"/>
    <col min="15" max="15" width="17.42578125" style="14" customWidth="1"/>
    <col min="16" max="16" width="23.42578125" style="14" customWidth="1"/>
    <col min="17" max="257" width="12.42578125" style="14" customWidth="1"/>
    <col min="258" max="1025" width="12.42578125" style="65" customWidth="1"/>
    <col min="1026" max="16384" width="9.140625" style="65"/>
  </cols>
  <sheetData>
    <row r="1" spans="1:12" ht="21.75" customHeight="1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12" ht="21.75" customHeight="1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</row>
    <row r="3" spans="1:12" ht="21.75" customHeight="1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12" ht="21.75" customHeight="1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12" ht="21.75" customHeight="1" thickTop="1" thickBot="1" x14ac:dyDescent="0.25">
      <c r="A5" s="2"/>
      <c r="B5" s="151" t="s">
        <v>22</v>
      </c>
      <c r="C5" s="151"/>
      <c r="D5" s="151"/>
      <c r="E5" s="152" t="s">
        <v>139</v>
      </c>
      <c r="F5" s="152"/>
      <c r="G5" s="152"/>
      <c r="H5" s="152"/>
      <c r="I5" s="152"/>
      <c r="J5" s="152"/>
      <c r="K5" s="7"/>
      <c r="L5" s="8"/>
    </row>
    <row r="6" spans="1:12" ht="21.75" customHeight="1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2" ht="21.75" customHeight="1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12" ht="21.75" customHeight="1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</row>
    <row r="9" spans="1:12" ht="21.75" customHeight="1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20">
        <v>2023</v>
      </c>
    </row>
    <row r="10" spans="1:12" ht="21.75" customHeight="1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12" ht="21.75" customHeight="1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1</v>
      </c>
    </row>
    <row r="12" spans="1:12" ht="21.75" customHeight="1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ht="21.75" customHeight="1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ht="21.75" customHeight="1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21.75" customHeight="1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21.75" customHeight="1" thickTop="1" thickBot="1" x14ac:dyDescent="0.25">
      <c r="A16" s="2"/>
      <c r="B16" s="22">
        <v>1</v>
      </c>
      <c r="C16" s="19" t="s">
        <v>185</v>
      </c>
      <c r="D16" s="19"/>
      <c r="E16" s="19"/>
      <c r="F16" s="19"/>
      <c r="G16" s="19"/>
      <c r="H16" s="19"/>
      <c r="I16" s="19"/>
      <c r="J16" s="19"/>
      <c r="K16" s="19"/>
      <c r="L16" s="23">
        <f>RESUMO!K2</f>
        <v>0</v>
      </c>
    </row>
    <row r="17" spans="1:257" ht="21.75" customHeight="1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82" t="s">
        <v>140</v>
      </c>
    </row>
    <row r="18" spans="1:257" ht="21.75" customHeight="1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257" ht="21.75" customHeight="1" thickTop="1" thickBot="1" x14ac:dyDescent="0.25">
      <c r="A19" s="2"/>
      <c r="B19" s="78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76" t="s">
        <v>141</v>
      </c>
    </row>
    <row r="20" spans="1:257" ht="21.75" customHeight="1" thickTop="1" x14ac:dyDescent="0.2">
      <c r="A20" s="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257" ht="19.149999999999999" customHeight="1" thickBot="1" x14ac:dyDescent="0.25">
      <c r="A21" s="2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1:257" ht="21.6" hidden="1" customHeight="1" x14ac:dyDescent="0.2">
      <c r="A22" s="2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257" ht="21.75" customHeight="1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77" t="s">
        <v>27</v>
      </c>
    </row>
    <row r="24" spans="1:257" ht="21.75" customHeight="1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0</v>
      </c>
    </row>
    <row r="25" spans="1:257" ht="21.6" hidden="1" customHeight="1" x14ac:dyDescent="0.2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257" ht="21.75" customHeight="1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0</v>
      </c>
      <c r="N26" s="57"/>
    </row>
    <row r="27" spans="1:257" ht="21.75" customHeight="1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257" ht="32.450000000000003" customHeight="1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257" ht="21.75" customHeight="1" thickTop="1" thickBot="1" x14ac:dyDescent="0.25">
      <c r="A29" s="2"/>
      <c r="B29" s="144" t="s">
        <v>37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</row>
    <row r="30" spans="1:257" ht="21.75" customHeight="1" thickTop="1" thickBot="1" x14ac:dyDescent="0.25">
      <c r="A30" s="2"/>
      <c r="B30" s="144" t="s">
        <v>108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IO30" s="65"/>
      <c r="IP30" s="65"/>
      <c r="IQ30" s="65"/>
      <c r="IR30" s="65"/>
      <c r="IS30" s="65"/>
      <c r="IT30" s="65"/>
      <c r="IU30" s="65"/>
      <c r="IV30" s="65"/>
      <c r="IW30" s="65"/>
    </row>
    <row r="31" spans="1:257" ht="21.75" customHeight="1" thickTop="1" thickBot="1" x14ac:dyDescent="0.25">
      <c r="A31" s="2"/>
      <c r="B31" s="115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/>
      <c r="L31" s="37">
        <f>$L$26*K31</f>
        <v>0</v>
      </c>
      <c r="IO31" s="65"/>
      <c r="IP31" s="65"/>
      <c r="IQ31" s="65"/>
      <c r="IR31" s="65"/>
      <c r="IS31" s="65"/>
      <c r="IT31" s="65"/>
      <c r="IU31" s="65"/>
      <c r="IV31" s="65"/>
      <c r="IW31" s="65"/>
    </row>
    <row r="32" spans="1:257" ht="21.75" customHeight="1" thickTop="1" thickBot="1" x14ac:dyDescent="0.25">
      <c r="A32" s="2"/>
      <c r="B32" s="115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/>
      <c r="L32" s="37">
        <f t="shared" ref="L32:L33" si="0">$L$26*K32</f>
        <v>0</v>
      </c>
      <c r="IO32" s="65"/>
      <c r="IP32" s="65"/>
      <c r="IQ32" s="65"/>
      <c r="IR32" s="65"/>
      <c r="IS32" s="65"/>
      <c r="IT32" s="65"/>
      <c r="IU32" s="65"/>
      <c r="IV32" s="65"/>
      <c r="IW32" s="65"/>
    </row>
    <row r="33" spans="1:257" ht="21.75" customHeight="1" thickTop="1" thickBot="1" x14ac:dyDescent="0.25">
      <c r="A33" s="2"/>
      <c r="B33" s="116" t="s">
        <v>31</v>
      </c>
      <c r="C33" s="181" t="s">
        <v>184</v>
      </c>
      <c r="D33" s="182"/>
      <c r="E33" s="182"/>
      <c r="F33" s="182"/>
      <c r="G33" s="182"/>
      <c r="H33" s="182"/>
      <c r="I33" s="182"/>
      <c r="J33" s="182"/>
      <c r="K33" s="131"/>
      <c r="L33" s="37">
        <f t="shared" si="0"/>
        <v>0</v>
      </c>
      <c r="IO33" s="65"/>
      <c r="IP33" s="65"/>
      <c r="IQ33" s="65"/>
      <c r="IR33" s="65"/>
      <c r="IS33" s="65"/>
      <c r="IT33" s="65"/>
      <c r="IU33" s="65"/>
      <c r="IV33" s="65"/>
      <c r="IW33" s="65"/>
    </row>
    <row r="34" spans="1:257" ht="21.75" customHeight="1" thickTop="1" thickBot="1" x14ac:dyDescent="0.25">
      <c r="A34" s="2"/>
      <c r="B34" s="119"/>
      <c r="C34" s="175" t="s">
        <v>170</v>
      </c>
      <c r="D34" s="175"/>
      <c r="E34" s="175"/>
      <c r="F34" s="175"/>
      <c r="G34" s="175"/>
      <c r="H34" s="175"/>
      <c r="I34" s="175"/>
      <c r="J34" s="175"/>
      <c r="K34" s="105">
        <f>SUM(K31:K33)</f>
        <v>0</v>
      </c>
      <c r="L34" s="31">
        <f>SUM(L31:L33)</f>
        <v>0</v>
      </c>
      <c r="IO34" s="65"/>
      <c r="IP34" s="65"/>
      <c r="IQ34" s="65"/>
      <c r="IR34" s="65"/>
      <c r="IS34" s="65"/>
      <c r="IT34" s="65"/>
      <c r="IU34" s="65"/>
      <c r="IV34" s="65"/>
      <c r="IW34" s="65"/>
    </row>
    <row r="35" spans="1:257" ht="21.75" customHeight="1" thickTop="1" thickBot="1" x14ac:dyDescent="0.25">
      <c r="A35" s="2"/>
      <c r="B35" s="115" t="s">
        <v>32</v>
      </c>
      <c r="C35" s="174" t="s">
        <v>171</v>
      </c>
      <c r="D35" s="174"/>
      <c r="E35" s="174"/>
      <c r="F35" s="174"/>
      <c r="G35" s="174"/>
      <c r="H35" s="174"/>
      <c r="I35" s="174"/>
      <c r="J35" s="174"/>
      <c r="K35" s="131">
        <f>K40*K34</f>
        <v>0</v>
      </c>
      <c r="L35" s="62">
        <f>$L$26*K35</f>
        <v>0</v>
      </c>
      <c r="IO35" s="65"/>
      <c r="IP35" s="65"/>
      <c r="IQ35" s="65"/>
      <c r="IR35" s="65"/>
      <c r="IS35" s="65"/>
      <c r="IT35" s="65"/>
      <c r="IU35" s="65"/>
      <c r="IV35" s="65"/>
      <c r="IW35" s="65"/>
    </row>
    <row r="36" spans="1:257" ht="21.75" customHeight="1" thickTop="1" thickBot="1" x14ac:dyDescent="0.25">
      <c r="A36" s="2"/>
      <c r="B36" s="119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</v>
      </c>
      <c r="L36" s="31">
        <f>SUM(L34:L35)</f>
        <v>0</v>
      </c>
      <c r="IO36" s="65"/>
      <c r="IP36" s="65"/>
      <c r="IQ36" s="65"/>
      <c r="IR36" s="65"/>
      <c r="IS36" s="65"/>
      <c r="IT36" s="65"/>
      <c r="IU36" s="65"/>
      <c r="IV36" s="65"/>
      <c r="IW36" s="65"/>
    </row>
    <row r="37" spans="1:257" ht="21.75" customHeight="1" thickTop="1" x14ac:dyDescent="0.2">
      <c r="A37" s="2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</row>
    <row r="38" spans="1:257" ht="55.15" customHeight="1" thickBot="1" x14ac:dyDescent="0.25">
      <c r="A38" s="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</row>
    <row r="39" spans="1:257" ht="21.75" customHeight="1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257" ht="27" customHeight="1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0.33800000000000008</v>
      </c>
      <c r="L40" s="31">
        <f>SUM(L41:L48)</f>
        <v>0</v>
      </c>
    </row>
    <row r="41" spans="1:257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0</v>
      </c>
    </row>
    <row r="42" spans="1:257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0</v>
      </c>
    </row>
    <row r="43" spans="1:257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1">K43*$L$26</f>
        <v>0</v>
      </c>
    </row>
    <row r="44" spans="1:257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1"/>
        <v>0</v>
      </c>
    </row>
    <row r="45" spans="1:257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1"/>
        <v>0</v>
      </c>
    </row>
    <row r="46" spans="1:257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1"/>
        <v>0</v>
      </c>
    </row>
    <row r="47" spans="1:257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/>
      <c r="H47" s="36" t="s">
        <v>11</v>
      </c>
      <c r="I47" s="201"/>
      <c r="J47" s="201"/>
      <c r="K47" s="134">
        <f>G47*I47</f>
        <v>0</v>
      </c>
      <c r="L47" s="72">
        <f t="shared" si="1"/>
        <v>0</v>
      </c>
    </row>
    <row r="48" spans="1:257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1"/>
        <v>0</v>
      </c>
    </row>
    <row r="49" spans="1:15" ht="21.75" customHeight="1" thickTop="1" x14ac:dyDescent="0.2">
      <c r="A49" s="2"/>
      <c r="B49" s="190" t="s">
        <v>194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15" ht="21.75" customHeight="1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15" ht="12.6" customHeight="1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15" ht="21.75" customHeight="1" thickTop="1" thickBot="1" x14ac:dyDescent="0.25">
      <c r="A52" s="2"/>
      <c r="B52" s="144" t="s">
        <v>47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15" ht="21.75" customHeight="1" thickTop="1" thickBot="1" x14ac:dyDescent="0.25">
      <c r="A53" s="2"/>
      <c r="B53" s="77" t="s">
        <v>28</v>
      </c>
      <c r="C53" s="142" t="s">
        <v>107</v>
      </c>
      <c r="D53" s="142"/>
      <c r="E53" s="142"/>
      <c r="F53" s="142"/>
      <c r="G53" s="142"/>
      <c r="H53" s="142"/>
      <c r="I53" s="142"/>
      <c r="J53" s="142"/>
      <c r="K53" s="142"/>
      <c r="L53" s="37">
        <f>RESUMO!K4*4*22-(L24*0.06)</f>
        <v>0</v>
      </c>
    </row>
    <row r="54" spans="1:15" ht="21.75" customHeight="1" thickTop="1" thickBot="1" x14ac:dyDescent="0.25">
      <c r="A54" s="2"/>
      <c r="B54" s="77" t="s">
        <v>30</v>
      </c>
      <c r="C54" s="142" t="s">
        <v>48</v>
      </c>
      <c r="D54" s="142"/>
      <c r="E54" s="142"/>
      <c r="F54" s="142"/>
      <c r="G54" s="142"/>
      <c r="H54" s="142"/>
      <c r="I54" s="142"/>
      <c r="J54" s="142"/>
      <c r="K54" s="142"/>
      <c r="L54" s="37">
        <f>22*RESUMO!K3*0.8</f>
        <v>0</v>
      </c>
    </row>
    <row r="55" spans="1:15" ht="21.75" customHeight="1" thickTop="1" thickBot="1" x14ac:dyDescent="0.25">
      <c r="A55" s="2"/>
      <c r="B55" s="77" t="s">
        <v>31</v>
      </c>
      <c r="C55" s="142" t="s">
        <v>103</v>
      </c>
      <c r="D55" s="142"/>
      <c r="E55" s="142"/>
      <c r="F55" s="142"/>
      <c r="G55" s="142"/>
      <c r="H55" s="142"/>
      <c r="I55" s="142"/>
      <c r="J55" s="142"/>
      <c r="K55" s="142"/>
      <c r="L55" s="37">
        <f>RESUMO!K5</f>
        <v>0</v>
      </c>
    </row>
    <row r="56" spans="1:15" ht="21.75" customHeight="1" thickTop="1" thickBot="1" x14ac:dyDescent="0.25">
      <c r="A56" s="2"/>
      <c r="B56" s="77" t="s">
        <v>32</v>
      </c>
      <c r="C56" s="143" t="s">
        <v>49</v>
      </c>
      <c r="D56" s="143"/>
      <c r="E56" s="143"/>
      <c r="F56" s="143"/>
      <c r="G56" s="143"/>
      <c r="H56" s="143"/>
      <c r="I56" s="143"/>
      <c r="J56" s="143"/>
      <c r="K56" s="143"/>
      <c r="L56" s="62"/>
      <c r="O56" s="66"/>
    </row>
    <row r="57" spans="1:15" ht="21.75" customHeight="1" thickTop="1" thickBot="1" x14ac:dyDescent="0.25">
      <c r="A57" s="2"/>
      <c r="B57" s="77" t="s">
        <v>33</v>
      </c>
      <c r="C57" s="142" t="s">
        <v>36</v>
      </c>
      <c r="D57" s="142"/>
      <c r="E57" s="142"/>
      <c r="F57" s="142"/>
      <c r="G57" s="142"/>
      <c r="H57" s="142"/>
      <c r="I57" s="142"/>
      <c r="J57" s="142"/>
      <c r="K57" s="142"/>
      <c r="L57" s="62">
        <v>0</v>
      </c>
      <c r="O57" s="66"/>
    </row>
    <row r="58" spans="1:15" ht="21.75" customHeight="1" thickTop="1" thickBot="1" x14ac:dyDescent="0.25">
      <c r="A58" s="2"/>
      <c r="B58" s="77"/>
      <c r="C58" s="145" t="s">
        <v>50</v>
      </c>
      <c r="D58" s="145"/>
      <c r="E58" s="145"/>
      <c r="F58" s="145"/>
      <c r="G58" s="145"/>
      <c r="H58" s="145"/>
      <c r="I58" s="145"/>
      <c r="J58" s="145"/>
      <c r="K58" s="145"/>
      <c r="L58" s="31">
        <f>SUM(L53:L57)</f>
        <v>0</v>
      </c>
      <c r="O58" s="66"/>
    </row>
    <row r="59" spans="1:15" ht="21.75" customHeight="1" thickTop="1" x14ac:dyDescent="0.2">
      <c r="A59" s="2"/>
      <c r="B59" s="184" t="s">
        <v>104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1:15" ht="37.15" customHeight="1" thickBot="1" x14ac:dyDescent="0.25">
      <c r="A60" s="2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7"/>
    </row>
    <row r="61" spans="1:15" ht="21.75" customHeight="1" thickTop="1" thickBot="1" x14ac:dyDescent="0.25">
      <c r="A61" s="2"/>
      <c r="B61" s="145" t="s">
        <v>51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15" ht="21.75" customHeight="1" thickTop="1" thickBot="1" x14ac:dyDescent="0.25">
      <c r="A62" s="2"/>
      <c r="B62" s="48" t="s">
        <v>52</v>
      </c>
      <c r="C62" s="142" t="s">
        <v>105</v>
      </c>
      <c r="D62" s="142"/>
      <c r="E62" s="142"/>
      <c r="F62" s="142"/>
      <c r="G62" s="142"/>
      <c r="H62" s="142"/>
      <c r="I62" s="142"/>
      <c r="J62" s="142"/>
      <c r="K62" s="49">
        <f>K36</f>
        <v>0</v>
      </c>
      <c r="L62" s="37">
        <f>L36</f>
        <v>0</v>
      </c>
    </row>
    <row r="63" spans="1:15" ht="21.75" customHeight="1" thickTop="1" thickBot="1" x14ac:dyDescent="0.25">
      <c r="A63" s="2"/>
      <c r="B63" s="48" t="s">
        <v>53</v>
      </c>
      <c r="C63" s="142" t="s">
        <v>54</v>
      </c>
      <c r="D63" s="142"/>
      <c r="E63" s="142"/>
      <c r="F63" s="142"/>
      <c r="G63" s="142"/>
      <c r="H63" s="142"/>
      <c r="I63" s="142"/>
      <c r="J63" s="142"/>
      <c r="K63" s="49">
        <f>K40</f>
        <v>0.33800000000000008</v>
      </c>
      <c r="L63" s="37">
        <f>L40</f>
        <v>0</v>
      </c>
    </row>
    <row r="64" spans="1:15" ht="21.75" customHeight="1" thickTop="1" thickBot="1" x14ac:dyDescent="0.25">
      <c r="A64" s="2"/>
      <c r="B64" s="48" t="s">
        <v>55</v>
      </c>
      <c r="C64" s="142" t="s">
        <v>56</v>
      </c>
      <c r="D64" s="142"/>
      <c r="E64" s="142"/>
      <c r="F64" s="142"/>
      <c r="G64" s="142"/>
      <c r="H64" s="142"/>
      <c r="I64" s="142"/>
      <c r="J64" s="142"/>
      <c r="K64" s="142"/>
      <c r="L64" s="37">
        <f>L58</f>
        <v>0</v>
      </c>
    </row>
    <row r="65" spans="1:14" ht="21.75" customHeight="1" thickTop="1" thickBot="1" x14ac:dyDescent="0.25">
      <c r="A65" s="2"/>
      <c r="B65" s="115"/>
      <c r="C65" s="145" t="s">
        <v>50</v>
      </c>
      <c r="D65" s="145"/>
      <c r="E65" s="145"/>
      <c r="F65" s="145"/>
      <c r="G65" s="145"/>
      <c r="H65" s="145"/>
      <c r="I65" s="145"/>
      <c r="J65" s="145"/>
      <c r="K65" s="145"/>
      <c r="L65" s="31">
        <f>L62+L63+L64</f>
        <v>0</v>
      </c>
    </row>
    <row r="66" spans="1:14" s="12" customFormat="1" ht="21.75" customHeight="1" thickTop="1" thickBot="1" x14ac:dyDescent="0.25">
      <c r="A66" s="1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</row>
    <row r="67" spans="1:14" s="12" customFormat="1" ht="21.75" customHeight="1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</row>
    <row r="68" spans="1:14" s="12" customFormat="1" ht="21.75" customHeight="1" thickTop="1" thickBot="1" x14ac:dyDescent="0.25">
      <c r="A68" s="11"/>
      <c r="B68" s="115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/>
      <c r="L68" s="30">
        <f>K68*$L$26</f>
        <v>0</v>
      </c>
    </row>
    <row r="69" spans="1:14" s="12" customFormat="1" ht="21.75" customHeight="1" thickTop="1" thickBot="1" x14ac:dyDescent="0.25">
      <c r="A69" s="11"/>
      <c r="B69" s="115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0</v>
      </c>
      <c r="L69" s="30">
        <f>K69*$L$26</f>
        <v>0</v>
      </c>
    </row>
    <row r="70" spans="1:14" s="12" customFormat="1" ht="21.75" customHeight="1" thickTop="1" thickBot="1" x14ac:dyDescent="0.25">
      <c r="A70" s="11"/>
      <c r="B70" s="115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/>
      <c r="L70" s="30">
        <f t="shared" ref="L70:L72" si="2">K70*$L$26</f>
        <v>0</v>
      </c>
    </row>
    <row r="71" spans="1:14" s="12" customFormat="1" ht="30" customHeight="1" thickTop="1" thickBot="1" x14ac:dyDescent="0.25">
      <c r="A71" s="11"/>
      <c r="B71" s="115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$K$40*K70</f>
        <v>0</v>
      </c>
      <c r="L71" s="30">
        <f t="shared" si="2"/>
        <v>0</v>
      </c>
    </row>
    <row r="72" spans="1:14" s="12" customFormat="1" ht="30" customHeight="1" thickTop="1" thickBot="1" x14ac:dyDescent="0.25">
      <c r="A72" s="11"/>
      <c r="B72" s="115" t="s">
        <v>33</v>
      </c>
      <c r="C72" s="208" t="s">
        <v>173</v>
      </c>
      <c r="D72" s="208"/>
      <c r="E72" s="208"/>
      <c r="F72" s="208"/>
      <c r="G72" s="208"/>
      <c r="H72" s="208"/>
      <c r="I72" s="208"/>
      <c r="J72" s="208"/>
      <c r="K72" s="132"/>
      <c r="L72" s="30">
        <f t="shared" si="2"/>
        <v>0</v>
      </c>
    </row>
    <row r="73" spans="1:14" s="12" customFormat="1" ht="21.75" customHeight="1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0</v>
      </c>
      <c r="L73" s="39">
        <f>SUM(L68:L72)</f>
        <v>0</v>
      </c>
    </row>
    <row r="74" spans="1:14" s="12" customFormat="1" ht="21.75" customHeight="1" thickTop="1" x14ac:dyDescent="0.2">
      <c r="A74" s="11"/>
      <c r="B74" s="184" t="s">
        <v>109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4"/>
    </row>
    <row r="75" spans="1:14" s="12" customFormat="1" ht="21.75" customHeight="1" x14ac:dyDescent="0.2">
      <c r="A75" s="11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1"/>
    </row>
    <row r="76" spans="1:14" s="12" customFormat="1" ht="12.6" customHeight="1" thickBot="1" x14ac:dyDescent="0.25">
      <c r="A76" s="11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7"/>
    </row>
    <row r="77" spans="1:14" s="12" customFormat="1" ht="21.75" customHeight="1" thickTop="1" thickBot="1" x14ac:dyDescent="0.25">
      <c r="A77" s="11"/>
      <c r="B77" s="144" t="s">
        <v>106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</row>
    <row r="78" spans="1:14" s="12" customFormat="1" ht="21.75" customHeight="1" thickTop="1" thickBot="1" x14ac:dyDescent="0.25">
      <c r="A78" s="11"/>
      <c r="B78" s="115" t="s">
        <v>28</v>
      </c>
      <c r="C78" s="142" t="s">
        <v>62</v>
      </c>
      <c r="D78" s="142"/>
      <c r="E78" s="142"/>
      <c r="F78" s="142"/>
      <c r="G78" s="142"/>
      <c r="H78" s="142"/>
      <c r="I78" s="142"/>
      <c r="J78" s="142"/>
      <c r="K78" s="132"/>
      <c r="L78" s="30">
        <f t="shared" ref="L78:L83" si="3">K78*$L$26</f>
        <v>0</v>
      </c>
      <c r="M78" s="64"/>
      <c r="N78" s="63"/>
    </row>
    <row r="79" spans="1:14" s="12" customFormat="1" ht="21.75" customHeight="1" thickTop="1" thickBot="1" x14ac:dyDescent="0.25">
      <c r="A79" s="11"/>
      <c r="B79" s="115" t="s">
        <v>30</v>
      </c>
      <c r="C79" s="142" t="s">
        <v>63</v>
      </c>
      <c r="D79" s="142"/>
      <c r="E79" s="142"/>
      <c r="F79" s="142"/>
      <c r="G79" s="142"/>
      <c r="H79" s="142"/>
      <c r="I79" s="142"/>
      <c r="J79" s="142"/>
      <c r="K79" s="49"/>
      <c r="L79" s="30">
        <f t="shared" si="3"/>
        <v>0</v>
      </c>
    </row>
    <row r="80" spans="1:14" s="12" customFormat="1" ht="21.75" customHeight="1" thickTop="1" thickBot="1" x14ac:dyDescent="0.25">
      <c r="A80" s="11"/>
      <c r="B80" s="115" t="s">
        <v>31</v>
      </c>
      <c r="C80" s="142" t="s">
        <v>64</v>
      </c>
      <c r="D80" s="142"/>
      <c r="E80" s="142"/>
      <c r="F80" s="142"/>
      <c r="G80" s="142"/>
      <c r="H80" s="142"/>
      <c r="I80" s="142"/>
      <c r="J80" s="142"/>
      <c r="K80" s="49"/>
      <c r="L80" s="30">
        <f t="shared" si="3"/>
        <v>0</v>
      </c>
    </row>
    <row r="81" spans="1:15" s="12" customFormat="1" ht="21.75" customHeight="1" thickTop="1" thickBot="1" x14ac:dyDescent="0.25">
      <c r="A81" s="11"/>
      <c r="B81" s="115" t="s">
        <v>32</v>
      </c>
      <c r="C81" s="142" t="s">
        <v>65</v>
      </c>
      <c r="D81" s="142"/>
      <c r="E81" s="142"/>
      <c r="F81" s="142"/>
      <c r="G81" s="142"/>
      <c r="H81" s="142"/>
      <c r="I81" s="142"/>
      <c r="J81" s="142"/>
      <c r="K81" s="49"/>
      <c r="L81" s="30">
        <f t="shared" si="3"/>
        <v>0</v>
      </c>
    </row>
    <row r="82" spans="1:15" s="12" customFormat="1" ht="21.75" customHeight="1" thickTop="1" thickBot="1" x14ac:dyDescent="0.25">
      <c r="A82" s="11"/>
      <c r="B82" s="115" t="s">
        <v>33</v>
      </c>
      <c r="C82" s="142" t="s">
        <v>66</v>
      </c>
      <c r="D82" s="142"/>
      <c r="E82" s="142"/>
      <c r="F82" s="142"/>
      <c r="G82" s="142"/>
      <c r="H82" s="142"/>
      <c r="I82" s="142"/>
      <c r="J82" s="142"/>
      <c r="K82" s="49"/>
      <c r="L82" s="30">
        <f t="shared" si="3"/>
        <v>0</v>
      </c>
    </row>
    <row r="83" spans="1:15" s="12" customFormat="1" ht="21.75" customHeight="1" thickTop="1" thickBot="1" x14ac:dyDescent="0.25">
      <c r="A83" s="11"/>
      <c r="B83" s="115" t="s">
        <v>34</v>
      </c>
      <c r="C83" s="142" t="s">
        <v>36</v>
      </c>
      <c r="D83" s="142"/>
      <c r="E83" s="142"/>
      <c r="F83" s="142"/>
      <c r="G83" s="142"/>
      <c r="H83" s="142"/>
      <c r="I83" s="142"/>
      <c r="J83" s="142"/>
      <c r="K83" s="49"/>
      <c r="L83" s="30">
        <f t="shared" si="3"/>
        <v>0</v>
      </c>
    </row>
    <row r="84" spans="1:15" s="12" customFormat="1" ht="21.75" customHeight="1" thickTop="1" thickBot="1" x14ac:dyDescent="0.25">
      <c r="A84" s="11"/>
      <c r="B84" s="115" t="s">
        <v>35</v>
      </c>
      <c r="C84" s="142" t="s">
        <v>94</v>
      </c>
      <c r="D84" s="142"/>
      <c r="E84" s="142"/>
      <c r="F84" s="142"/>
      <c r="G84" s="142"/>
      <c r="H84" s="142"/>
      <c r="I84" s="142"/>
      <c r="J84" s="142"/>
      <c r="K84" s="132">
        <f>(K78+K79+K80+K81+K82+K83)*K40</f>
        <v>0</v>
      </c>
      <c r="L84" s="30">
        <f>L26*K84</f>
        <v>0</v>
      </c>
    </row>
    <row r="85" spans="1:15" s="12" customFormat="1" ht="21.75" customHeight="1" thickTop="1" thickBot="1" x14ac:dyDescent="0.25">
      <c r="A85" s="11"/>
      <c r="B85" s="212" t="s">
        <v>50</v>
      </c>
      <c r="C85" s="212"/>
      <c r="D85" s="212"/>
      <c r="E85" s="212"/>
      <c r="F85" s="212"/>
      <c r="G85" s="212"/>
      <c r="H85" s="212"/>
      <c r="I85" s="212"/>
      <c r="J85" s="212"/>
      <c r="K85" s="56">
        <f>SUM(K78:K84)</f>
        <v>0</v>
      </c>
      <c r="L85" s="39">
        <f>L78+L79+L80+L81+L82+L84</f>
        <v>0</v>
      </c>
    </row>
    <row r="86" spans="1:15" s="12" customFormat="1" ht="21.75" customHeight="1" thickTop="1" x14ac:dyDescent="0.2">
      <c r="A86" s="11"/>
      <c r="B86" s="184" t="s">
        <v>192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</row>
    <row r="87" spans="1:15" s="12" customFormat="1" ht="32.25" customHeight="1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</row>
    <row r="88" spans="1:15" ht="21.75" customHeight="1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77" t="s">
        <v>67</v>
      </c>
    </row>
    <row r="89" spans="1:15" ht="21.75" customHeight="1" thickTop="1" thickBot="1" x14ac:dyDescent="0.25">
      <c r="A89" s="2"/>
      <c r="B89" s="77" t="s">
        <v>28</v>
      </c>
      <c r="C89" s="143" t="s">
        <v>68</v>
      </c>
      <c r="D89" s="143"/>
      <c r="E89" s="143"/>
      <c r="F89" s="143"/>
      <c r="G89" s="143"/>
      <c r="H89" s="143"/>
      <c r="I89" s="143"/>
      <c r="J89" s="143"/>
      <c r="K89" s="143"/>
      <c r="L89" s="72"/>
    </row>
    <row r="90" spans="1:15" ht="21.75" customHeight="1" thickTop="1" thickBot="1" x14ac:dyDescent="0.25">
      <c r="A90" s="2"/>
      <c r="B90" s="145" t="s">
        <v>30</v>
      </c>
      <c r="C90" s="213" t="s">
        <v>36</v>
      </c>
      <c r="D90" s="213"/>
      <c r="E90" s="214" t="s">
        <v>110</v>
      </c>
      <c r="F90" s="214"/>
      <c r="G90" s="214"/>
      <c r="H90" s="214"/>
      <c r="I90" s="214"/>
      <c r="J90" s="214"/>
      <c r="K90" s="214"/>
      <c r="L90" s="72">
        <v>0</v>
      </c>
      <c r="N90" s="74"/>
      <c r="O90" s="73"/>
    </row>
    <row r="91" spans="1:15" ht="21.75" customHeight="1" thickTop="1" thickBot="1" x14ac:dyDescent="0.25">
      <c r="A91" s="2"/>
      <c r="B91" s="145"/>
      <c r="C91" s="213"/>
      <c r="D91" s="213"/>
      <c r="E91" s="214" t="s">
        <v>111</v>
      </c>
      <c r="F91" s="214"/>
      <c r="G91" s="214"/>
      <c r="H91" s="214"/>
      <c r="I91" s="214"/>
      <c r="J91" s="214"/>
      <c r="K91" s="214"/>
      <c r="L91" s="72">
        <v>0</v>
      </c>
      <c r="N91" s="75"/>
      <c r="O91" s="73"/>
    </row>
    <row r="92" spans="1:15" s="12" customFormat="1" ht="21.75" customHeight="1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0</v>
      </c>
      <c r="N92" s="75"/>
      <c r="O92" s="73"/>
    </row>
    <row r="93" spans="1:15" s="12" customFormat="1" ht="48.75" customHeight="1" thickTop="1" thickBot="1" x14ac:dyDescent="0.25">
      <c r="A93" s="11"/>
      <c r="B93" s="184" t="s">
        <v>142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4"/>
    </row>
    <row r="94" spans="1:15" s="12" customFormat="1" ht="21.75" customHeight="1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77" t="s">
        <v>27</v>
      </c>
    </row>
    <row r="95" spans="1:15" s="12" customFormat="1" ht="21.75" customHeight="1" thickTop="1" thickBot="1" x14ac:dyDescent="0.25">
      <c r="A95" s="11"/>
      <c r="B95" s="77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/>
      <c r="L95" s="30">
        <f>K95*L115</f>
        <v>0</v>
      </c>
    </row>
    <row r="96" spans="1:15" s="12" customFormat="1" ht="21.75" customHeight="1" thickTop="1" thickBot="1" x14ac:dyDescent="0.25">
      <c r="A96" s="11"/>
      <c r="B96" s="77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/>
      <c r="L96" s="30">
        <f>(L115+L95)*K96</f>
        <v>0</v>
      </c>
    </row>
    <row r="97" spans="1:12" s="12" customFormat="1" ht="21.75" customHeight="1" thickTop="1" thickBot="1" x14ac:dyDescent="0.25">
      <c r="A97" s="11"/>
      <c r="B97" s="145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L97" s="50"/>
    </row>
    <row r="98" spans="1:12" s="12" customFormat="1" ht="21.75" customHeight="1" thickTop="1" thickBot="1" x14ac:dyDescent="0.25">
      <c r="A98" s="11"/>
      <c r="B98" s="145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</v>
      </c>
      <c r="K98" s="52"/>
      <c r="L98" s="58">
        <f>((L115+L95+L96)/(1-J98))*K98</f>
        <v>0</v>
      </c>
    </row>
    <row r="99" spans="1:12" s="12" customFormat="1" ht="21.75" customHeight="1" thickTop="1" thickBot="1" x14ac:dyDescent="0.25">
      <c r="A99" s="11"/>
      <c r="B99" s="145"/>
      <c r="C99" s="19"/>
      <c r="D99" s="19"/>
      <c r="E99" s="19"/>
      <c r="F99" s="19"/>
      <c r="G99" s="19" t="s">
        <v>18</v>
      </c>
      <c r="H99" s="42"/>
      <c r="I99" s="42"/>
      <c r="J99" s="232"/>
      <c r="K99" s="52"/>
      <c r="L99" s="58">
        <f>((L115+L95+L96)/(1-J98))*K99</f>
        <v>0</v>
      </c>
    </row>
    <row r="100" spans="1:12" s="12" customFormat="1" ht="21.75" customHeight="1" thickTop="1" thickBot="1" x14ac:dyDescent="0.25">
      <c r="A100" s="11"/>
      <c r="B100" s="145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/>
      <c r="L100" s="58">
        <f>((L115+L95+L96)/(1-J98))*K100</f>
        <v>0</v>
      </c>
    </row>
    <row r="101" spans="1:12" s="12" customFormat="1" ht="21.75" customHeight="1" thickTop="1" thickBot="1" x14ac:dyDescent="0.25">
      <c r="A101" s="11"/>
      <c r="B101" s="81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0</v>
      </c>
    </row>
    <row r="102" spans="1:12" s="12" customFormat="1" ht="37.15" customHeight="1" thickTop="1" thickBot="1" x14ac:dyDescent="0.25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</row>
    <row r="103" spans="1:12" s="12" customFormat="1" ht="21.6" hidden="1" customHeight="1" x14ac:dyDescent="0.2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</row>
    <row r="104" spans="1:12" s="12" customFormat="1" ht="21.6" hidden="1" customHeight="1" x14ac:dyDescent="0.2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</row>
    <row r="105" spans="1:12" s="12" customFormat="1" ht="21.6" hidden="1" customHeight="1" x14ac:dyDescent="0.2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</row>
    <row r="106" spans="1:12" s="12" customFormat="1" ht="21.6" hidden="1" customHeight="1" x14ac:dyDescent="0.2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</row>
    <row r="107" spans="1:12" ht="21.6" hidden="1" customHeight="1" x14ac:dyDescent="0.2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12" ht="21.75" customHeight="1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</row>
    <row r="109" spans="1:12" ht="21.75" customHeight="1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77" t="s">
        <v>67</v>
      </c>
    </row>
    <row r="110" spans="1:12" ht="21.75" customHeight="1" thickTop="1" thickBot="1" x14ac:dyDescent="0.25">
      <c r="A110" s="2"/>
      <c r="B110" s="77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0</v>
      </c>
    </row>
    <row r="111" spans="1:12" ht="21.75" customHeight="1" thickTop="1" thickBot="1" x14ac:dyDescent="0.25">
      <c r="A111" s="2"/>
      <c r="B111" s="77" t="s">
        <v>30</v>
      </c>
      <c r="C111" s="221" t="s">
        <v>72</v>
      </c>
      <c r="D111" s="221"/>
      <c r="E111" s="221"/>
      <c r="F111" s="221"/>
      <c r="G111" s="221"/>
      <c r="H111" s="221"/>
      <c r="I111" s="221"/>
      <c r="J111" s="221"/>
      <c r="K111" s="221"/>
      <c r="L111" s="30">
        <f>L65</f>
        <v>0</v>
      </c>
    </row>
    <row r="112" spans="1:12" ht="21.75" customHeight="1" thickTop="1" thickBot="1" x14ac:dyDescent="0.25">
      <c r="A112" s="2"/>
      <c r="B112" s="77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0</v>
      </c>
    </row>
    <row r="113" spans="1:13" ht="21.75" customHeight="1" thickTop="1" thickBot="1" x14ac:dyDescent="0.25">
      <c r="A113" s="2"/>
      <c r="B113" s="77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0</v>
      </c>
    </row>
    <row r="114" spans="1:13" ht="21.75" customHeight="1" thickTop="1" thickBot="1" x14ac:dyDescent="0.25">
      <c r="A114" s="2"/>
      <c r="B114" s="77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0</v>
      </c>
    </row>
    <row r="115" spans="1:13" ht="21.75" customHeight="1" thickTop="1" thickBot="1" x14ac:dyDescent="0.25">
      <c r="A115" s="2"/>
      <c r="B115" s="144" t="s">
        <v>75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39">
        <f>SUM(L110:L114)</f>
        <v>0</v>
      </c>
      <c r="M115" s="13"/>
    </row>
    <row r="116" spans="1:13" s="12" customFormat="1" ht="21.75" customHeight="1" thickTop="1" thickBot="1" x14ac:dyDescent="0.25">
      <c r="A116" s="11"/>
      <c r="B116" s="77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0</v>
      </c>
    </row>
    <row r="117" spans="1:13" ht="34.15" customHeight="1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0</v>
      </c>
    </row>
    <row r="118" spans="1:13" ht="21.75" customHeight="1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</row>
    <row r="119" spans="1:13" ht="21.75" customHeight="1" thickTop="1" thickBot="1" x14ac:dyDescent="0.25">
      <c r="A119" s="2"/>
      <c r="B119" s="145" t="s">
        <v>78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13" ht="45" customHeight="1" thickTop="1" thickBot="1" x14ac:dyDescent="0.25">
      <c r="A120" s="2"/>
      <c r="B120" s="237" t="s">
        <v>79</v>
      </c>
      <c r="C120" s="237"/>
      <c r="D120" s="237"/>
      <c r="E120" s="238" t="s">
        <v>80</v>
      </c>
      <c r="F120" s="238"/>
      <c r="G120" s="238" t="s">
        <v>81</v>
      </c>
      <c r="H120" s="238"/>
      <c r="I120" s="238" t="s">
        <v>82</v>
      </c>
      <c r="J120" s="238"/>
      <c r="K120" s="79" t="s">
        <v>83</v>
      </c>
      <c r="L120" s="44" t="s">
        <v>84</v>
      </c>
    </row>
    <row r="121" spans="1:13" ht="21.75" customHeight="1" thickTop="1" thickBot="1" x14ac:dyDescent="0.25">
      <c r="A121" s="2"/>
      <c r="B121" s="239" t="s">
        <v>140</v>
      </c>
      <c r="C121" s="239"/>
      <c r="D121" s="239"/>
      <c r="E121" s="240">
        <f>L117</f>
        <v>0</v>
      </c>
      <c r="F121" s="240"/>
      <c r="G121" s="241">
        <v>1</v>
      </c>
      <c r="H121" s="241"/>
      <c r="I121" s="240">
        <f>G121*E121</f>
        <v>0</v>
      </c>
      <c r="J121" s="240"/>
      <c r="K121" s="80">
        <v>1</v>
      </c>
      <c r="L121" s="46">
        <f>ROUND(K121*I121,2)</f>
        <v>0</v>
      </c>
    </row>
    <row r="122" spans="1:13" ht="36.75" customHeight="1" thickTop="1" thickBot="1" x14ac:dyDescent="0.25">
      <c r="A122" s="2"/>
      <c r="B122" s="242" t="s">
        <v>85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54">
        <f>L121</f>
        <v>0</v>
      </c>
    </row>
    <row r="123" spans="1:13" ht="36.75" customHeight="1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59">
        <f>L122*12</f>
        <v>0</v>
      </c>
    </row>
    <row r="124" spans="1:13" ht="16.5" thickTop="1" x14ac:dyDescent="0.2">
      <c r="L124" s="60" t="s">
        <v>95</v>
      </c>
      <c r="M124" s="61" t="e">
        <f>L117/L26</f>
        <v>#DIV/0!</v>
      </c>
    </row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</sheetData>
  <mergeCells count="105">
    <mergeCell ref="B59:L60"/>
    <mergeCell ref="B61:L61"/>
    <mergeCell ref="C62:J62"/>
    <mergeCell ref="C63:J63"/>
    <mergeCell ref="C64:K64"/>
    <mergeCell ref="C65:K65"/>
    <mergeCell ref="C53:K53"/>
    <mergeCell ref="C54:K54"/>
    <mergeCell ref="C55:K55"/>
    <mergeCell ref="C56:K56"/>
    <mergeCell ref="C57:K57"/>
    <mergeCell ref="C58:K58"/>
    <mergeCell ref="B121:D121"/>
    <mergeCell ref="E121:F121"/>
    <mergeCell ref="G121:H121"/>
    <mergeCell ref="I121:J121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  <mergeCell ref="B85:J85"/>
    <mergeCell ref="B86:L87"/>
    <mergeCell ref="B88:K88"/>
    <mergeCell ref="C89:K89"/>
    <mergeCell ref="B90:B91"/>
    <mergeCell ref="C90:D91"/>
    <mergeCell ref="E90:K90"/>
    <mergeCell ref="E91:K91"/>
    <mergeCell ref="C79:J79"/>
    <mergeCell ref="C80:J80"/>
    <mergeCell ref="C81:J81"/>
    <mergeCell ref="C82:J82"/>
    <mergeCell ref="C83:J83"/>
    <mergeCell ref="C84:J84"/>
    <mergeCell ref="B74:L76"/>
    <mergeCell ref="B77:L77"/>
    <mergeCell ref="C78:J78"/>
    <mergeCell ref="C70:J70"/>
    <mergeCell ref="C71:J71"/>
    <mergeCell ref="C72:J72"/>
    <mergeCell ref="B66:L66"/>
    <mergeCell ref="B67:L67"/>
    <mergeCell ref="C68:J68"/>
    <mergeCell ref="C69:J69"/>
    <mergeCell ref="B73:J73"/>
    <mergeCell ref="I47:J47"/>
    <mergeCell ref="B49:L51"/>
    <mergeCell ref="B52:L52"/>
    <mergeCell ref="B39:L39"/>
    <mergeCell ref="B40:J40"/>
    <mergeCell ref="C41:J41"/>
    <mergeCell ref="C42:J42"/>
    <mergeCell ref="C43:J43"/>
    <mergeCell ref="C44:J44"/>
    <mergeCell ref="C45:J45"/>
    <mergeCell ref="C46:J46"/>
    <mergeCell ref="C47:F47"/>
    <mergeCell ref="B37:L38"/>
    <mergeCell ref="B20:L22"/>
    <mergeCell ref="B23:K23"/>
    <mergeCell ref="B25:L25"/>
    <mergeCell ref="B26:K26"/>
    <mergeCell ref="B27:L28"/>
    <mergeCell ref="B5:D5"/>
    <mergeCell ref="E5:J5"/>
    <mergeCell ref="C7:F7"/>
    <mergeCell ref="G7:L7"/>
    <mergeCell ref="B12:L14"/>
    <mergeCell ref="B15:L15"/>
    <mergeCell ref="B29:L29"/>
    <mergeCell ref="B30:L30"/>
    <mergeCell ref="C31:J31"/>
    <mergeCell ref="C32:J32"/>
    <mergeCell ref="C33:J33"/>
    <mergeCell ref="C34:J34"/>
    <mergeCell ref="C35:J35"/>
    <mergeCell ref="C36:J36"/>
    <mergeCell ref="B1:J1"/>
    <mergeCell ref="B2:D2"/>
    <mergeCell ref="E2:J2"/>
    <mergeCell ref="B3:D3"/>
    <mergeCell ref="E3:J3"/>
    <mergeCell ref="B4:D4"/>
    <mergeCell ref="E4:G4"/>
    <mergeCell ref="I4:J4"/>
    <mergeCell ref="C19:K19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24"/>
  <sheetViews>
    <sheetView topLeftCell="B97" workbookViewId="0">
      <selection activeCell="K95" sqref="K95:K100"/>
    </sheetView>
  </sheetViews>
  <sheetFormatPr defaultRowHeight="15.75" x14ac:dyDescent="0.2"/>
  <cols>
    <col min="1" max="11" width="12.42578125" style="14" customWidth="1"/>
    <col min="12" max="12" width="24.5703125" style="14" customWidth="1"/>
    <col min="13" max="13" width="12.42578125" style="14" customWidth="1"/>
    <col min="14" max="14" width="17.5703125" style="14" customWidth="1"/>
  </cols>
  <sheetData>
    <row r="1" spans="1:12" ht="17.25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12" ht="17.25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</row>
    <row r="3" spans="1:12" ht="17.25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12" ht="17.25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12" ht="17.25" thickTop="1" thickBot="1" x14ac:dyDescent="0.25">
      <c r="A5" s="2"/>
      <c r="B5" s="151" t="s">
        <v>22</v>
      </c>
      <c r="C5" s="151"/>
      <c r="D5" s="151"/>
      <c r="E5" s="152" t="s">
        <v>189</v>
      </c>
      <c r="F5" s="152"/>
      <c r="G5" s="152"/>
      <c r="H5" s="152"/>
      <c r="I5" s="152"/>
      <c r="J5" s="152"/>
      <c r="K5" s="7"/>
      <c r="L5" s="8"/>
    </row>
    <row r="6" spans="1:12" ht="17.25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2" ht="17.25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12" ht="17.25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</row>
    <row r="9" spans="1:12" ht="17.25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20">
        <v>2023</v>
      </c>
    </row>
    <row r="10" spans="1:12" ht="17.25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12" ht="17.25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1</v>
      </c>
    </row>
    <row r="12" spans="1:12" ht="17.25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ht="17.25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ht="17.25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17.25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17.25" thickTop="1" thickBot="1" x14ac:dyDescent="0.25">
      <c r="A16" s="2"/>
      <c r="B16" s="22">
        <v>1</v>
      </c>
      <c r="C16" s="19" t="s">
        <v>185</v>
      </c>
      <c r="D16" s="19"/>
      <c r="E16" s="19"/>
      <c r="F16" s="19"/>
      <c r="G16" s="19"/>
      <c r="H16" s="19"/>
      <c r="I16" s="19"/>
      <c r="J16" s="19"/>
      <c r="K16" s="19"/>
      <c r="L16" s="23">
        <f>RESUMO!L2</f>
        <v>0</v>
      </c>
    </row>
    <row r="17" spans="1:257" ht="17.25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82" t="s">
        <v>181</v>
      </c>
    </row>
    <row r="18" spans="1:257" ht="17.25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257" ht="17.25" thickTop="1" thickBot="1" x14ac:dyDescent="0.25">
      <c r="A19" s="2"/>
      <c r="B19" s="107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133"/>
    </row>
    <row r="20" spans="1:257" ht="16.5" thickTop="1" x14ac:dyDescent="0.2">
      <c r="A20" s="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257" x14ac:dyDescent="0.2">
      <c r="A21" s="2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1:257" ht="16.5" thickBot="1" x14ac:dyDescent="0.25">
      <c r="A22" s="2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257" ht="17.25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08" t="s">
        <v>27</v>
      </c>
    </row>
    <row r="24" spans="1:257" ht="17.25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0</v>
      </c>
    </row>
    <row r="25" spans="1:257" ht="17.25" thickTop="1" thickBot="1" x14ac:dyDescent="0.25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257" ht="17.25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0</v>
      </c>
      <c r="N26" s="57"/>
    </row>
    <row r="27" spans="1:257" ht="16.5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257" ht="16.5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257" s="65" customFormat="1" ht="21.75" customHeight="1" thickTop="1" thickBot="1" x14ac:dyDescent="0.25">
      <c r="A29" s="2"/>
      <c r="B29" s="144" t="s">
        <v>37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</row>
    <row r="30" spans="1:257" s="65" customFormat="1" ht="21.75" customHeight="1" thickTop="1" thickBot="1" x14ac:dyDescent="0.25">
      <c r="A30" s="2"/>
      <c r="B30" s="144" t="s">
        <v>108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</row>
    <row r="31" spans="1:257" s="65" customFormat="1" ht="21.75" customHeight="1" thickTop="1" thickBot="1" x14ac:dyDescent="0.25">
      <c r="A31" s="2"/>
      <c r="B31" s="115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/>
      <c r="L31" s="37">
        <f>$L$26*K31</f>
        <v>0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</row>
    <row r="32" spans="1:257" s="65" customFormat="1" ht="21.75" customHeight="1" thickTop="1" thickBot="1" x14ac:dyDescent="0.25">
      <c r="A32" s="2"/>
      <c r="B32" s="115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/>
      <c r="L32" s="37">
        <f t="shared" ref="L32:L33" si="0">$L$26*K32</f>
        <v>0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</row>
    <row r="33" spans="1:257" s="65" customFormat="1" ht="21.75" customHeight="1" thickTop="1" thickBot="1" x14ac:dyDescent="0.25">
      <c r="A33" s="2"/>
      <c r="B33" s="116" t="s">
        <v>31</v>
      </c>
      <c r="C33" s="181" t="s">
        <v>184</v>
      </c>
      <c r="D33" s="182"/>
      <c r="E33" s="182"/>
      <c r="F33" s="182"/>
      <c r="G33" s="182"/>
      <c r="H33" s="182"/>
      <c r="I33" s="182"/>
      <c r="J33" s="182"/>
      <c r="K33" s="131"/>
      <c r="L33" s="37">
        <f t="shared" si="0"/>
        <v>0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</row>
    <row r="34" spans="1:257" s="65" customFormat="1" ht="21.75" customHeight="1" thickTop="1" thickBot="1" x14ac:dyDescent="0.25">
      <c r="A34" s="2"/>
      <c r="B34" s="119"/>
      <c r="C34" s="175" t="s">
        <v>170</v>
      </c>
      <c r="D34" s="175"/>
      <c r="E34" s="175"/>
      <c r="F34" s="175"/>
      <c r="G34" s="175"/>
      <c r="H34" s="175"/>
      <c r="I34" s="175"/>
      <c r="J34" s="175"/>
      <c r="K34" s="105">
        <f>SUM(K31:K33)</f>
        <v>0</v>
      </c>
      <c r="L34" s="31">
        <f>SUM(L31:L33)</f>
        <v>0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</row>
    <row r="35" spans="1:257" s="65" customFormat="1" ht="21.75" customHeight="1" thickTop="1" thickBot="1" x14ac:dyDescent="0.25">
      <c r="A35" s="2"/>
      <c r="B35" s="115" t="s">
        <v>32</v>
      </c>
      <c r="C35" s="174" t="s">
        <v>171</v>
      </c>
      <c r="D35" s="174"/>
      <c r="E35" s="174"/>
      <c r="F35" s="174"/>
      <c r="G35" s="174"/>
      <c r="H35" s="174"/>
      <c r="I35" s="174"/>
      <c r="J35" s="174"/>
      <c r="K35" s="131">
        <f>K40*K34</f>
        <v>0</v>
      </c>
      <c r="L35" s="62">
        <f>$L$26*K35</f>
        <v>0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</row>
    <row r="36" spans="1:257" s="65" customFormat="1" ht="21.75" customHeight="1" thickTop="1" thickBot="1" x14ac:dyDescent="0.25">
      <c r="A36" s="2"/>
      <c r="B36" s="119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</v>
      </c>
      <c r="L36" s="31">
        <f>SUM(L34:L35)</f>
        <v>0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</row>
    <row r="37" spans="1:257" s="65" customFormat="1" ht="21.75" customHeight="1" thickTop="1" x14ac:dyDescent="0.2">
      <c r="A37" s="2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</row>
    <row r="38" spans="1:257" s="65" customFormat="1" ht="55.15" customHeight="1" thickBot="1" x14ac:dyDescent="0.25">
      <c r="A38" s="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</row>
    <row r="39" spans="1:257" ht="17.25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257" ht="17.25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0.33800000000000008</v>
      </c>
      <c r="L40" s="31">
        <f>SUM(L41:L48)</f>
        <v>0</v>
      </c>
    </row>
    <row r="41" spans="1:257" s="65" customFormat="1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0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</row>
    <row r="42" spans="1:257" s="65" customFormat="1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0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</row>
    <row r="43" spans="1:257" s="65" customFormat="1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1">K43*$L$26</f>
        <v>0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</row>
    <row r="44" spans="1:257" s="65" customFormat="1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1"/>
        <v>0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</row>
    <row r="45" spans="1:257" s="65" customFormat="1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1"/>
        <v>0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</row>
    <row r="46" spans="1:257" s="65" customFormat="1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1"/>
        <v>0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</row>
    <row r="47" spans="1:257" s="65" customFormat="1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/>
      <c r="H47" s="36" t="s">
        <v>11</v>
      </c>
      <c r="I47" s="201"/>
      <c r="J47" s="201"/>
      <c r="K47" s="134">
        <f>G47*I47</f>
        <v>0</v>
      </c>
      <c r="L47" s="72">
        <f t="shared" si="1"/>
        <v>0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</row>
    <row r="48" spans="1:257" s="65" customFormat="1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1"/>
        <v>0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</row>
    <row r="49" spans="1:257" ht="16.5" thickTop="1" x14ac:dyDescent="0.2">
      <c r="A49" s="2"/>
      <c r="B49" s="190" t="s">
        <v>194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257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257" ht="16.5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257" ht="17.25" thickTop="1" thickBot="1" x14ac:dyDescent="0.25">
      <c r="A52" s="2"/>
      <c r="B52" s="144" t="s">
        <v>47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257" ht="17.25" thickTop="1" thickBot="1" x14ac:dyDescent="0.25">
      <c r="A53" s="2"/>
      <c r="B53" s="108" t="s">
        <v>28</v>
      </c>
      <c r="C53" s="142" t="s">
        <v>107</v>
      </c>
      <c r="D53" s="142"/>
      <c r="E53" s="142"/>
      <c r="F53" s="142"/>
      <c r="G53" s="142"/>
      <c r="H53" s="142"/>
      <c r="I53" s="142"/>
      <c r="J53" s="142"/>
      <c r="K53" s="142"/>
      <c r="L53" s="37">
        <f>RESUMO!L4*4*22-(L24*0.06)</f>
        <v>0</v>
      </c>
    </row>
    <row r="54" spans="1:257" ht="17.25" thickTop="1" thickBot="1" x14ac:dyDescent="0.25">
      <c r="A54" s="2"/>
      <c r="B54" s="108" t="s">
        <v>30</v>
      </c>
      <c r="C54" s="142" t="s">
        <v>48</v>
      </c>
      <c r="D54" s="142"/>
      <c r="E54" s="142"/>
      <c r="F54" s="142"/>
      <c r="G54" s="142"/>
      <c r="H54" s="142"/>
      <c r="I54" s="142"/>
      <c r="J54" s="142"/>
      <c r="K54" s="142"/>
      <c r="L54" s="37">
        <f>22*RESUMO!L3*0.8</f>
        <v>0</v>
      </c>
    </row>
    <row r="55" spans="1:257" ht="17.25" thickTop="1" thickBot="1" x14ac:dyDescent="0.25">
      <c r="A55" s="2"/>
      <c r="B55" s="108" t="s">
        <v>31</v>
      </c>
      <c r="C55" s="142" t="s">
        <v>103</v>
      </c>
      <c r="D55" s="142"/>
      <c r="E55" s="142"/>
      <c r="F55" s="142"/>
      <c r="G55" s="142"/>
      <c r="H55" s="142"/>
      <c r="I55" s="142"/>
      <c r="J55" s="142"/>
      <c r="K55" s="142"/>
      <c r="L55" s="37">
        <f>RESUMO!L5</f>
        <v>0</v>
      </c>
    </row>
    <row r="56" spans="1:257" ht="17.25" thickTop="1" thickBot="1" x14ac:dyDescent="0.25">
      <c r="A56" s="2"/>
      <c r="B56" s="108" t="s">
        <v>32</v>
      </c>
      <c r="C56" s="143" t="s">
        <v>49</v>
      </c>
      <c r="D56" s="143"/>
      <c r="E56" s="143"/>
      <c r="F56" s="143"/>
      <c r="G56" s="143"/>
      <c r="H56" s="143"/>
      <c r="I56" s="143"/>
      <c r="J56" s="143"/>
      <c r="K56" s="143"/>
      <c r="L56" s="62"/>
    </row>
    <row r="57" spans="1:257" ht="17.25" thickTop="1" thickBot="1" x14ac:dyDescent="0.25">
      <c r="A57" s="2"/>
      <c r="B57" s="108" t="s">
        <v>33</v>
      </c>
      <c r="C57" s="142" t="s">
        <v>36</v>
      </c>
      <c r="D57" s="142"/>
      <c r="E57" s="142"/>
      <c r="F57" s="142"/>
      <c r="G57" s="142"/>
      <c r="H57" s="142"/>
      <c r="I57" s="142"/>
      <c r="J57" s="142"/>
      <c r="K57" s="142"/>
      <c r="L57" s="62">
        <v>0</v>
      </c>
    </row>
    <row r="58" spans="1:257" ht="17.25" thickTop="1" thickBot="1" x14ac:dyDescent="0.25">
      <c r="A58" s="2"/>
      <c r="B58" s="108"/>
      <c r="C58" s="145" t="s">
        <v>50</v>
      </c>
      <c r="D58" s="145"/>
      <c r="E58" s="145"/>
      <c r="F58" s="145"/>
      <c r="G58" s="145"/>
      <c r="H58" s="145"/>
      <c r="I58" s="145"/>
      <c r="J58" s="145"/>
      <c r="K58" s="145"/>
      <c r="L58" s="31">
        <f>SUM(L53:L57)</f>
        <v>0</v>
      </c>
    </row>
    <row r="59" spans="1:257" ht="16.5" thickTop="1" x14ac:dyDescent="0.2">
      <c r="A59" s="2"/>
      <c r="B59" s="184" t="s">
        <v>104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1:257" ht="16.5" thickBot="1" x14ac:dyDescent="0.25">
      <c r="A60" s="2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7"/>
    </row>
    <row r="61" spans="1:257" ht="17.25" thickTop="1" thickBot="1" x14ac:dyDescent="0.25">
      <c r="A61" s="2"/>
      <c r="B61" s="145" t="s">
        <v>51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257" s="65" customFormat="1" ht="21.75" customHeight="1" thickTop="1" thickBot="1" x14ac:dyDescent="0.25">
      <c r="A62" s="2"/>
      <c r="B62" s="48" t="s">
        <v>52</v>
      </c>
      <c r="C62" s="142" t="s">
        <v>105</v>
      </c>
      <c r="D62" s="142"/>
      <c r="E62" s="142"/>
      <c r="F62" s="142"/>
      <c r="G62" s="142"/>
      <c r="H62" s="142"/>
      <c r="I62" s="142"/>
      <c r="J62" s="142"/>
      <c r="K62" s="49">
        <f>K36</f>
        <v>0</v>
      </c>
      <c r="L62" s="37">
        <f>L36</f>
        <v>0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</row>
    <row r="63" spans="1:257" s="65" customFormat="1" ht="21.75" customHeight="1" thickTop="1" thickBot="1" x14ac:dyDescent="0.25">
      <c r="A63" s="2"/>
      <c r="B63" s="48" t="s">
        <v>53</v>
      </c>
      <c r="C63" s="142" t="s">
        <v>54</v>
      </c>
      <c r="D63" s="142"/>
      <c r="E63" s="142"/>
      <c r="F63" s="142"/>
      <c r="G63" s="142"/>
      <c r="H63" s="142"/>
      <c r="I63" s="142"/>
      <c r="J63" s="142"/>
      <c r="K63" s="49">
        <f>K40</f>
        <v>0.33800000000000008</v>
      </c>
      <c r="L63" s="37">
        <f>L40</f>
        <v>0</v>
      </c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  <c r="IW63" s="14"/>
    </row>
    <row r="64" spans="1:257" s="65" customFormat="1" ht="21.75" customHeight="1" thickTop="1" thickBot="1" x14ac:dyDescent="0.25">
      <c r="A64" s="2"/>
      <c r="B64" s="48" t="s">
        <v>55</v>
      </c>
      <c r="C64" s="142" t="s">
        <v>56</v>
      </c>
      <c r="D64" s="142"/>
      <c r="E64" s="142"/>
      <c r="F64" s="142"/>
      <c r="G64" s="142"/>
      <c r="H64" s="142"/>
      <c r="I64" s="142"/>
      <c r="J64" s="142"/>
      <c r="K64" s="142"/>
      <c r="L64" s="37">
        <f>L58</f>
        <v>0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  <c r="IW64" s="14"/>
    </row>
    <row r="65" spans="1:14" ht="17.25" thickTop="1" thickBot="1" x14ac:dyDescent="0.25">
      <c r="A65" s="2"/>
      <c r="B65" s="108"/>
      <c r="C65" s="145" t="s">
        <v>50</v>
      </c>
      <c r="D65" s="145"/>
      <c r="E65" s="145"/>
      <c r="F65" s="145"/>
      <c r="G65" s="145"/>
      <c r="H65" s="145"/>
      <c r="I65" s="145"/>
      <c r="J65" s="145"/>
      <c r="K65" s="145"/>
      <c r="L65" s="31">
        <f>L62+L63+L64</f>
        <v>0</v>
      </c>
    </row>
    <row r="66" spans="1:14" ht="17.25" thickTop="1" thickBot="1" x14ac:dyDescent="0.25">
      <c r="A66" s="1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12"/>
      <c r="N66" s="12"/>
    </row>
    <row r="67" spans="1:14" ht="17.25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  <c r="M67" s="12"/>
      <c r="N67" s="12"/>
    </row>
    <row r="68" spans="1:14" s="12" customFormat="1" ht="21.75" customHeight="1" thickTop="1" thickBot="1" x14ac:dyDescent="0.25">
      <c r="A68" s="11"/>
      <c r="B68" s="115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/>
      <c r="L68" s="30">
        <f>K68*$L$26</f>
        <v>0</v>
      </c>
    </row>
    <row r="69" spans="1:14" s="12" customFormat="1" ht="21.75" customHeight="1" thickTop="1" thickBot="1" x14ac:dyDescent="0.25">
      <c r="A69" s="11"/>
      <c r="B69" s="115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0</v>
      </c>
      <c r="L69" s="30">
        <f>K69*$L$26</f>
        <v>0</v>
      </c>
    </row>
    <row r="70" spans="1:14" s="12" customFormat="1" ht="21.75" customHeight="1" thickTop="1" thickBot="1" x14ac:dyDescent="0.25">
      <c r="A70" s="11"/>
      <c r="B70" s="115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/>
      <c r="L70" s="30">
        <f t="shared" ref="L70:L72" si="2">K70*$L$26</f>
        <v>0</v>
      </c>
    </row>
    <row r="71" spans="1:14" s="12" customFormat="1" ht="30" customHeight="1" thickTop="1" thickBot="1" x14ac:dyDescent="0.25">
      <c r="A71" s="11"/>
      <c r="B71" s="115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$K$40*K70</f>
        <v>0</v>
      </c>
      <c r="L71" s="30">
        <f t="shared" si="2"/>
        <v>0</v>
      </c>
    </row>
    <row r="72" spans="1:14" s="12" customFormat="1" ht="30" customHeight="1" thickTop="1" thickBot="1" x14ac:dyDescent="0.25">
      <c r="A72" s="11"/>
      <c r="B72" s="115" t="s">
        <v>33</v>
      </c>
      <c r="C72" s="208" t="s">
        <v>173</v>
      </c>
      <c r="D72" s="208"/>
      <c r="E72" s="208"/>
      <c r="F72" s="208"/>
      <c r="G72" s="208"/>
      <c r="H72" s="208"/>
      <c r="I72" s="208"/>
      <c r="J72" s="208"/>
      <c r="K72" s="132"/>
      <c r="L72" s="30">
        <f t="shared" si="2"/>
        <v>0</v>
      </c>
    </row>
    <row r="73" spans="1:14" s="12" customFormat="1" ht="21.75" customHeight="1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0</v>
      </c>
      <c r="L73" s="39">
        <f>SUM(L68:L72)</f>
        <v>0</v>
      </c>
    </row>
    <row r="74" spans="1:14" ht="16.5" thickTop="1" x14ac:dyDescent="0.2">
      <c r="A74" s="11"/>
      <c r="B74" s="184" t="s">
        <v>109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4"/>
      <c r="M74" s="12"/>
      <c r="N74" s="12"/>
    </row>
    <row r="75" spans="1:14" x14ac:dyDescent="0.2">
      <c r="A75" s="11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1"/>
      <c r="M75" s="12"/>
      <c r="N75" s="12"/>
    </row>
    <row r="76" spans="1:14" ht="16.5" thickBot="1" x14ac:dyDescent="0.25">
      <c r="A76" s="11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7"/>
      <c r="M76" s="12"/>
      <c r="N76" s="12"/>
    </row>
    <row r="77" spans="1:14" ht="17.25" thickTop="1" thickBot="1" x14ac:dyDescent="0.25">
      <c r="A77" s="11"/>
      <c r="B77" s="144" t="s">
        <v>106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  <c r="M77" s="12"/>
      <c r="N77" s="12"/>
    </row>
    <row r="78" spans="1:14" s="12" customFormat="1" ht="21.75" customHeight="1" thickTop="1" thickBot="1" x14ac:dyDescent="0.25">
      <c r="A78" s="11"/>
      <c r="B78" s="115" t="s">
        <v>28</v>
      </c>
      <c r="C78" s="142" t="s">
        <v>62</v>
      </c>
      <c r="D78" s="142"/>
      <c r="E78" s="142"/>
      <c r="F78" s="142"/>
      <c r="G78" s="142"/>
      <c r="H78" s="142"/>
      <c r="I78" s="142"/>
      <c r="J78" s="142"/>
      <c r="K78" s="132"/>
      <c r="L78" s="30">
        <f t="shared" ref="L78:L83" si="3">K78*$L$26</f>
        <v>0</v>
      </c>
      <c r="M78" s="64"/>
      <c r="N78" s="63"/>
    </row>
    <row r="79" spans="1:14" s="12" customFormat="1" ht="21.75" customHeight="1" thickTop="1" thickBot="1" x14ac:dyDescent="0.25">
      <c r="A79" s="11"/>
      <c r="B79" s="115" t="s">
        <v>30</v>
      </c>
      <c r="C79" s="142" t="s">
        <v>63</v>
      </c>
      <c r="D79" s="142"/>
      <c r="E79" s="142"/>
      <c r="F79" s="142"/>
      <c r="G79" s="142"/>
      <c r="H79" s="142"/>
      <c r="I79" s="142"/>
      <c r="J79" s="142"/>
      <c r="K79" s="49"/>
      <c r="L79" s="30">
        <f t="shared" si="3"/>
        <v>0</v>
      </c>
    </row>
    <row r="80" spans="1:14" s="12" customFormat="1" ht="21.75" customHeight="1" thickTop="1" thickBot="1" x14ac:dyDescent="0.25">
      <c r="A80" s="11"/>
      <c r="B80" s="115" t="s">
        <v>31</v>
      </c>
      <c r="C80" s="142" t="s">
        <v>64</v>
      </c>
      <c r="D80" s="142"/>
      <c r="E80" s="142"/>
      <c r="F80" s="142"/>
      <c r="G80" s="142"/>
      <c r="H80" s="142"/>
      <c r="I80" s="142"/>
      <c r="J80" s="142"/>
      <c r="K80" s="49"/>
      <c r="L80" s="30">
        <f t="shared" si="3"/>
        <v>0</v>
      </c>
    </row>
    <row r="81" spans="1:14" s="12" customFormat="1" ht="21.75" customHeight="1" thickTop="1" thickBot="1" x14ac:dyDescent="0.25">
      <c r="A81" s="11"/>
      <c r="B81" s="115" t="s">
        <v>32</v>
      </c>
      <c r="C81" s="142" t="s">
        <v>65</v>
      </c>
      <c r="D81" s="142"/>
      <c r="E81" s="142"/>
      <c r="F81" s="142"/>
      <c r="G81" s="142"/>
      <c r="H81" s="142"/>
      <c r="I81" s="142"/>
      <c r="J81" s="142"/>
      <c r="K81" s="49"/>
      <c r="L81" s="30">
        <f t="shared" si="3"/>
        <v>0</v>
      </c>
    </row>
    <row r="82" spans="1:14" s="12" customFormat="1" ht="21.75" customHeight="1" thickTop="1" thickBot="1" x14ac:dyDescent="0.25">
      <c r="A82" s="11"/>
      <c r="B82" s="115" t="s">
        <v>33</v>
      </c>
      <c r="C82" s="142" t="s">
        <v>66</v>
      </c>
      <c r="D82" s="142"/>
      <c r="E82" s="142"/>
      <c r="F82" s="142"/>
      <c r="G82" s="142"/>
      <c r="H82" s="142"/>
      <c r="I82" s="142"/>
      <c r="J82" s="142"/>
      <c r="K82" s="49"/>
      <c r="L82" s="30">
        <f t="shared" si="3"/>
        <v>0</v>
      </c>
    </row>
    <row r="83" spans="1:14" s="12" customFormat="1" ht="21.75" customHeight="1" thickTop="1" thickBot="1" x14ac:dyDescent="0.25">
      <c r="A83" s="11"/>
      <c r="B83" s="115" t="s">
        <v>34</v>
      </c>
      <c r="C83" s="142" t="s">
        <v>36</v>
      </c>
      <c r="D83" s="142"/>
      <c r="E83" s="142"/>
      <c r="F83" s="142"/>
      <c r="G83" s="142"/>
      <c r="H83" s="142"/>
      <c r="I83" s="142"/>
      <c r="J83" s="142"/>
      <c r="K83" s="49"/>
      <c r="L83" s="30">
        <f t="shared" si="3"/>
        <v>0</v>
      </c>
    </row>
    <row r="84" spans="1:14" s="12" customFormat="1" ht="21.75" customHeight="1" thickTop="1" thickBot="1" x14ac:dyDescent="0.25">
      <c r="A84" s="11"/>
      <c r="B84" s="115" t="s">
        <v>35</v>
      </c>
      <c r="C84" s="142" t="s">
        <v>94</v>
      </c>
      <c r="D84" s="142"/>
      <c r="E84" s="142"/>
      <c r="F84" s="142"/>
      <c r="G84" s="142"/>
      <c r="H84" s="142"/>
      <c r="I84" s="142"/>
      <c r="J84" s="142"/>
      <c r="K84" s="132">
        <f>(K78+K79+K80+K81+K82+K83)*K40</f>
        <v>0</v>
      </c>
      <c r="L84" s="30">
        <f>L26*K84</f>
        <v>0</v>
      </c>
    </row>
    <row r="85" spans="1:14" ht="17.25" thickTop="1" thickBot="1" x14ac:dyDescent="0.25">
      <c r="A85" s="11"/>
      <c r="B85" s="212" t="s">
        <v>50</v>
      </c>
      <c r="C85" s="212"/>
      <c r="D85" s="212"/>
      <c r="E85" s="212"/>
      <c r="F85" s="212"/>
      <c r="G85" s="212"/>
      <c r="H85" s="212"/>
      <c r="I85" s="212"/>
      <c r="J85" s="212"/>
      <c r="K85" s="56">
        <f>SUM(K78:K84)</f>
        <v>0</v>
      </c>
      <c r="L85" s="39">
        <f>L78+L79+L80+L81+L82+L84</f>
        <v>0</v>
      </c>
      <c r="M85" s="12"/>
      <c r="N85" s="12"/>
    </row>
    <row r="86" spans="1:14" ht="16.5" customHeight="1" thickTop="1" x14ac:dyDescent="0.2">
      <c r="A86" s="11"/>
      <c r="B86" s="184" t="s">
        <v>192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  <c r="M86" s="12"/>
      <c r="N86" s="12"/>
    </row>
    <row r="87" spans="1:14" ht="38.25" customHeight="1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  <c r="M87" s="12"/>
      <c r="N87" s="12"/>
    </row>
    <row r="88" spans="1:14" ht="17.25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108" t="s">
        <v>67</v>
      </c>
    </row>
    <row r="89" spans="1:14" ht="17.25" thickTop="1" thickBot="1" x14ac:dyDescent="0.25">
      <c r="A89" s="2"/>
      <c r="B89" s="108" t="s">
        <v>28</v>
      </c>
      <c r="C89" s="143" t="s">
        <v>68</v>
      </c>
      <c r="D89" s="143"/>
      <c r="E89" s="143"/>
      <c r="F89" s="143"/>
      <c r="G89" s="143"/>
      <c r="H89" s="143"/>
      <c r="I89" s="143"/>
      <c r="J89" s="143"/>
      <c r="K89" s="143"/>
      <c r="L89" s="72"/>
    </row>
    <row r="90" spans="1:14" ht="17.25" thickTop="1" thickBot="1" x14ac:dyDescent="0.25">
      <c r="A90" s="2"/>
      <c r="B90" s="145" t="s">
        <v>30</v>
      </c>
      <c r="C90" s="213" t="s">
        <v>36</v>
      </c>
      <c r="D90" s="213"/>
      <c r="E90" s="214" t="s">
        <v>110</v>
      </c>
      <c r="F90" s="214"/>
      <c r="G90" s="214"/>
      <c r="H90" s="214"/>
      <c r="I90" s="214"/>
      <c r="J90" s="214"/>
      <c r="K90" s="214"/>
      <c r="L90" s="72">
        <v>0</v>
      </c>
      <c r="N90" s="74"/>
    </row>
    <row r="91" spans="1:14" ht="17.25" thickTop="1" thickBot="1" x14ac:dyDescent="0.25">
      <c r="A91" s="2"/>
      <c r="B91" s="145"/>
      <c r="C91" s="213"/>
      <c r="D91" s="213"/>
      <c r="E91" s="214" t="s">
        <v>111</v>
      </c>
      <c r="F91" s="214"/>
      <c r="G91" s="214"/>
      <c r="H91" s="214"/>
      <c r="I91" s="214"/>
      <c r="J91" s="214"/>
      <c r="K91" s="214"/>
      <c r="L91" s="72">
        <v>0</v>
      </c>
      <c r="N91" s="75"/>
    </row>
    <row r="92" spans="1:14" ht="17.25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0</v>
      </c>
      <c r="M92" s="12"/>
      <c r="N92" s="75"/>
    </row>
    <row r="93" spans="1:14" ht="17.25" thickTop="1" thickBot="1" x14ac:dyDescent="0.25">
      <c r="A93" s="11"/>
      <c r="B93" s="184" t="s">
        <v>142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4"/>
      <c r="M93" s="12"/>
      <c r="N93" s="12"/>
    </row>
    <row r="94" spans="1:14" ht="17.25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108" t="s">
        <v>27</v>
      </c>
      <c r="M94" s="12"/>
      <c r="N94" s="12"/>
    </row>
    <row r="95" spans="1:14" ht="17.25" thickTop="1" thickBot="1" x14ac:dyDescent="0.25">
      <c r="A95" s="11"/>
      <c r="B95" s="108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/>
      <c r="L95" s="30">
        <f>K95*L115</f>
        <v>0</v>
      </c>
      <c r="M95" s="12"/>
      <c r="N95" s="12"/>
    </row>
    <row r="96" spans="1:14" ht="17.25" thickTop="1" thickBot="1" x14ac:dyDescent="0.25">
      <c r="A96" s="11"/>
      <c r="B96" s="108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/>
      <c r="L96" s="30">
        <f>(L115+L95)*K96</f>
        <v>0</v>
      </c>
      <c r="M96" s="12"/>
      <c r="N96" s="12"/>
    </row>
    <row r="97" spans="1:257" ht="17.25" thickTop="1" thickBot="1" x14ac:dyDescent="0.25">
      <c r="A97" s="11"/>
      <c r="B97" s="145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K97" s="12"/>
      <c r="L97" s="50"/>
      <c r="M97" s="12"/>
      <c r="N97" s="12"/>
    </row>
    <row r="98" spans="1:257" ht="17.25" thickTop="1" thickBot="1" x14ac:dyDescent="0.25">
      <c r="A98" s="11"/>
      <c r="B98" s="145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</v>
      </c>
      <c r="K98" s="52"/>
      <c r="L98" s="58">
        <f>((L115+L95+L96)/(1-J98))*K98</f>
        <v>0</v>
      </c>
      <c r="M98" s="12"/>
      <c r="N98" s="12"/>
    </row>
    <row r="99" spans="1:257" ht="17.25" thickTop="1" thickBot="1" x14ac:dyDescent="0.25">
      <c r="A99" s="11"/>
      <c r="B99" s="145"/>
      <c r="C99" s="19"/>
      <c r="D99" s="19"/>
      <c r="E99" s="19"/>
      <c r="F99" s="19"/>
      <c r="G99" s="19" t="s">
        <v>18</v>
      </c>
      <c r="H99" s="42"/>
      <c r="I99" s="42"/>
      <c r="J99" s="232"/>
      <c r="K99" s="52"/>
      <c r="L99" s="58">
        <f>((L115+L95+L96)/(1-J98))*K99</f>
        <v>0</v>
      </c>
      <c r="M99" s="12"/>
      <c r="N99" s="12"/>
    </row>
    <row r="100" spans="1:257" ht="17.25" thickTop="1" thickBot="1" x14ac:dyDescent="0.25">
      <c r="A100" s="11"/>
      <c r="B100" s="145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/>
      <c r="L100" s="58">
        <f>((L115+L95+L96)/(1-J98))*K100</f>
        <v>0</v>
      </c>
      <c r="M100" s="12"/>
      <c r="N100" s="12"/>
    </row>
    <row r="101" spans="1:257" ht="17.25" thickTop="1" thickBot="1" x14ac:dyDescent="0.25">
      <c r="A101" s="11"/>
      <c r="B101" s="109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0</v>
      </c>
      <c r="M101" s="12"/>
      <c r="N101" s="12"/>
    </row>
    <row r="102" spans="1:257" ht="16.5" thickTop="1" x14ac:dyDescent="0.2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  <c r="M102" s="12"/>
      <c r="N102" s="12"/>
    </row>
    <row r="103" spans="1:257" ht="16.5" thickBot="1" x14ac:dyDescent="0.25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  <c r="M103" s="12"/>
      <c r="N103" s="12"/>
    </row>
    <row r="104" spans="1:257" hidden="1" x14ac:dyDescent="0.2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  <c r="M104" s="12"/>
      <c r="N104" s="12"/>
    </row>
    <row r="105" spans="1:257" hidden="1" x14ac:dyDescent="0.2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  <c r="M105" s="12"/>
      <c r="N105" s="12"/>
    </row>
    <row r="106" spans="1:257" hidden="1" x14ac:dyDescent="0.2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  <c r="M106" s="12"/>
      <c r="N106" s="12"/>
    </row>
    <row r="107" spans="1:257" ht="16.5" hidden="1" thickBot="1" x14ac:dyDescent="0.25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257" ht="17.25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</row>
    <row r="109" spans="1:257" ht="17.25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108" t="s">
        <v>67</v>
      </c>
    </row>
    <row r="110" spans="1:257" s="65" customFormat="1" ht="21.75" customHeight="1" thickTop="1" thickBot="1" x14ac:dyDescent="0.25">
      <c r="A110" s="2"/>
      <c r="B110" s="115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0</v>
      </c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  <c r="IW110" s="14"/>
    </row>
    <row r="111" spans="1:257" s="65" customFormat="1" ht="21.75" customHeight="1" thickTop="1" thickBot="1" x14ac:dyDescent="0.25">
      <c r="A111" s="2"/>
      <c r="B111" s="115" t="s">
        <v>30</v>
      </c>
      <c r="C111" s="221" t="s">
        <v>72</v>
      </c>
      <c r="D111" s="221"/>
      <c r="E111" s="221"/>
      <c r="F111" s="221"/>
      <c r="G111" s="221"/>
      <c r="H111" s="221"/>
      <c r="I111" s="221"/>
      <c r="J111" s="221"/>
      <c r="K111" s="221"/>
      <c r="L111" s="30">
        <f>L65</f>
        <v>0</v>
      </c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  <c r="IW111" s="14"/>
    </row>
    <row r="112" spans="1:257" s="65" customFormat="1" ht="21.75" customHeight="1" thickTop="1" thickBot="1" x14ac:dyDescent="0.25">
      <c r="A112" s="2"/>
      <c r="B112" s="115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0</v>
      </c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  <c r="IW112" s="14"/>
    </row>
    <row r="113" spans="1:257" s="65" customFormat="1" ht="21.75" customHeight="1" thickTop="1" thickBot="1" x14ac:dyDescent="0.25">
      <c r="A113" s="2"/>
      <c r="B113" s="115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0</v>
      </c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  <c r="IW113" s="14"/>
    </row>
    <row r="114" spans="1:257" s="65" customFormat="1" ht="21.75" customHeight="1" thickTop="1" thickBot="1" x14ac:dyDescent="0.25">
      <c r="A114" s="2"/>
      <c r="B114" s="115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0</v>
      </c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  <c r="IW114" s="14"/>
    </row>
    <row r="115" spans="1:257" ht="17.25" thickTop="1" thickBot="1" x14ac:dyDescent="0.25">
      <c r="A115" s="2"/>
      <c r="B115" s="144" t="s">
        <v>75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39">
        <f>SUM(L110:L114)</f>
        <v>0</v>
      </c>
      <c r="M115" s="13"/>
    </row>
    <row r="116" spans="1:257" ht="17.25" thickTop="1" thickBot="1" x14ac:dyDescent="0.25">
      <c r="A116" s="11"/>
      <c r="B116" s="108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0</v>
      </c>
      <c r="M116" s="12"/>
      <c r="N116" s="12"/>
    </row>
    <row r="117" spans="1:257" ht="17.25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0</v>
      </c>
    </row>
    <row r="118" spans="1:257" ht="17.25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</row>
    <row r="119" spans="1:257" ht="17.25" thickTop="1" thickBot="1" x14ac:dyDescent="0.25">
      <c r="A119" s="2"/>
      <c r="B119" s="145" t="s">
        <v>78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257" ht="64.5" thickTop="1" thickBot="1" x14ac:dyDescent="0.25">
      <c r="A120" s="2"/>
      <c r="B120" s="237" t="s">
        <v>79</v>
      </c>
      <c r="C120" s="237"/>
      <c r="D120" s="237"/>
      <c r="E120" s="238" t="s">
        <v>80</v>
      </c>
      <c r="F120" s="238"/>
      <c r="G120" s="238" t="s">
        <v>81</v>
      </c>
      <c r="H120" s="238"/>
      <c r="I120" s="238" t="s">
        <v>82</v>
      </c>
      <c r="J120" s="238"/>
      <c r="K120" s="110" t="s">
        <v>83</v>
      </c>
      <c r="L120" s="44" t="s">
        <v>84</v>
      </c>
    </row>
    <row r="121" spans="1:257" ht="17.25" thickTop="1" thickBot="1" x14ac:dyDescent="0.25">
      <c r="A121" s="2"/>
      <c r="B121" s="239" t="s">
        <v>140</v>
      </c>
      <c r="C121" s="239"/>
      <c r="D121" s="239"/>
      <c r="E121" s="240">
        <f>L117</f>
        <v>0</v>
      </c>
      <c r="F121" s="240"/>
      <c r="G121" s="241">
        <v>1</v>
      </c>
      <c r="H121" s="241"/>
      <c r="I121" s="240">
        <f>G121*E121</f>
        <v>0</v>
      </c>
      <c r="J121" s="240"/>
      <c r="K121" s="111">
        <v>1</v>
      </c>
      <c r="L121" s="46">
        <f>ROUND(K121*I121,2)</f>
        <v>0</v>
      </c>
    </row>
    <row r="122" spans="1:257" ht="17.25" thickTop="1" thickBot="1" x14ac:dyDescent="0.25">
      <c r="A122" s="2"/>
      <c r="B122" s="242" t="s">
        <v>85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54">
        <f>L121</f>
        <v>0</v>
      </c>
    </row>
    <row r="123" spans="1:257" ht="17.25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59">
        <f>L122*12</f>
        <v>0</v>
      </c>
    </row>
    <row r="124" spans="1:257" ht="16.5" thickTop="1" x14ac:dyDescent="0.2">
      <c r="L124" s="60" t="s">
        <v>95</v>
      </c>
      <c r="M124" s="61" t="e">
        <f>L117/L26</f>
        <v>#DIV/0!</v>
      </c>
    </row>
  </sheetData>
  <mergeCells count="105">
    <mergeCell ref="B30:L30"/>
    <mergeCell ref="C31:J31"/>
    <mergeCell ref="C32:J32"/>
    <mergeCell ref="C33:J33"/>
    <mergeCell ref="C34:J34"/>
    <mergeCell ref="C35:J35"/>
    <mergeCell ref="C36:J36"/>
    <mergeCell ref="B37:L38"/>
    <mergeCell ref="B73:J73"/>
    <mergeCell ref="B39:L39"/>
    <mergeCell ref="B40:J40"/>
    <mergeCell ref="C41:J41"/>
    <mergeCell ref="C42:J42"/>
    <mergeCell ref="C43:J43"/>
    <mergeCell ref="C44:J44"/>
    <mergeCell ref="C53:K53"/>
    <mergeCell ref="C54:K54"/>
    <mergeCell ref="C55:K55"/>
    <mergeCell ref="C56:K56"/>
    <mergeCell ref="C57:K57"/>
    <mergeCell ref="C58:K58"/>
    <mergeCell ref="C45:J45"/>
    <mergeCell ref="C46:J46"/>
    <mergeCell ref="C47:F47"/>
    <mergeCell ref="B1:J1"/>
    <mergeCell ref="B2:D2"/>
    <mergeCell ref="E2:J2"/>
    <mergeCell ref="B3:D3"/>
    <mergeCell ref="E3:J3"/>
    <mergeCell ref="B4:D4"/>
    <mergeCell ref="E4:G4"/>
    <mergeCell ref="I4:J4"/>
    <mergeCell ref="B29:L29"/>
    <mergeCell ref="C19:K19"/>
    <mergeCell ref="B20:L22"/>
    <mergeCell ref="B23:K23"/>
    <mergeCell ref="B25:L25"/>
    <mergeCell ref="B26:K26"/>
    <mergeCell ref="B27:L28"/>
    <mergeCell ref="B5:D5"/>
    <mergeCell ref="E5:J5"/>
    <mergeCell ref="C7:F7"/>
    <mergeCell ref="G7:L7"/>
    <mergeCell ref="B12:L14"/>
    <mergeCell ref="B15:L15"/>
    <mergeCell ref="I47:J47"/>
    <mergeCell ref="B49:L51"/>
    <mergeCell ref="B52:L52"/>
    <mergeCell ref="B66:L66"/>
    <mergeCell ref="B67:L67"/>
    <mergeCell ref="C68:J68"/>
    <mergeCell ref="C69:J69"/>
    <mergeCell ref="B59:L60"/>
    <mergeCell ref="B61:L61"/>
    <mergeCell ref="C62:J62"/>
    <mergeCell ref="C63:J63"/>
    <mergeCell ref="C64:K64"/>
    <mergeCell ref="C65:K65"/>
    <mergeCell ref="B74:L76"/>
    <mergeCell ref="B77:L77"/>
    <mergeCell ref="C78:J78"/>
    <mergeCell ref="C70:J70"/>
    <mergeCell ref="C71:J71"/>
    <mergeCell ref="C72:J72"/>
    <mergeCell ref="B85:J85"/>
    <mergeCell ref="B86:L87"/>
    <mergeCell ref="B88:K88"/>
    <mergeCell ref="C89:K89"/>
    <mergeCell ref="B90:B91"/>
    <mergeCell ref="C90:D91"/>
    <mergeCell ref="E90:K90"/>
    <mergeCell ref="E91:K91"/>
    <mergeCell ref="C79:J79"/>
    <mergeCell ref="C80:J80"/>
    <mergeCell ref="C81:J81"/>
    <mergeCell ref="C82:J82"/>
    <mergeCell ref="C83:J83"/>
    <mergeCell ref="C84:J84"/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  <mergeCell ref="B121:D121"/>
    <mergeCell ref="E121:F121"/>
    <mergeCell ref="G121:H121"/>
    <mergeCell ref="I121:J121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48539"/>
  <sheetViews>
    <sheetView topLeftCell="B101" workbookViewId="0">
      <selection activeCell="K95" sqref="K95:K100"/>
    </sheetView>
  </sheetViews>
  <sheetFormatPr defaultColWidth="9.140625" defaultRowHeight="15.75" x14ac:dyDescent="0.2"/>
  <cols>
    <col min="1" max="11" width="12.42578125" style="14" customWidth="1"/>
    <col min="12" max="12" width="24.5703125" style="14" customWidth="1"/>
    <col min="13" max="13" width="12.42578125" style="14" customWidth="1"/>
    <col min="14" max="14" width="17.5703125" style="14" customWidth="1"/>
    <col min="15" max="15" width="17.42578125" style="14" customWidth="1"/>
    <col min="16" max="16" width="23.42578125" style="14" customWidth="1"/>
    <col min="17" max="257" width="12.42578125" style="14" customWidth="1"/>
    <col min="258" max="1025" width="12.42578125" style="65" customWidth="1"/>
    <col min="1026" max="16384" width="9.140625" style="65"/>
  </cols>
  <sheetData>
    <row r="1" spans="1:12" ht="21.75" customHeight="1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12" ht="21.75" customHeight="1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</row>
    <row r="3" spans="1:12" ht="21.75" customHeight="1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12" ht="21.75" customHeight="1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12" ht="21.75" customHeight="1" thickTop="1" thickBot="1" x14ac:dyDescent="0.25">
      <c r="A5" s="2"/>
      <c r="B5" s="151" t="s">
        <v>22</v>
      </c>
      <c r="C5" s="151"/>
      <c r="D5" s="151"/>
      <c r="E5" s="152" t="s">
        <v>133</v>
      </c>
      <c r="F5" s="152"/>
      <c r="G5" s="152"/>
      <c r="H5" s="152"/>
      <c r="I5" s="152"/>
      <c r="J5" s="152"/>
      <c r="K5" s="7"/>
      <c r="L5" s="8"/>
    </row>
    <row r="6" spans="1:12" ht="21.75" customHeight="1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2" ht="21.75" customHeight="1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12" ht="21.75" customHeight="1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</row>
    <row r="9" spans="1:12" ht="21.75" customHeight="1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20">
        <v>2023</v>
      </c>
    </row>
    <row r="10" spans="1:12" ht="21.75" customHeight="1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12" ht="21.75" customHeight="1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15</v>
      </c>
    </row>
    <row r="12" spans="1:12" ht="21.75" customHeight="1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ht="21.75" customHeight="1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ht="21.75" customHeight="1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21.75" customHeight="1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21.75" customHeight="1" thickTop="1" thickBot="1" x14ac:dyDescent="0.25">
      <c r="A16" s="2"/>
      <c r="B16" s="22">
        <v>1</v>
      </c>
      <c r="C16" s="19" t="s">
        <v>185</v>
      </c>
      <c r="D16" s="19"/>
      <c r="E16" s="19"/>
      <c r="F16" s="19"/>
      <c r="G16" s="19"/>
      <c r="H16" s="19"/>
      <c r="I16" s="19"/>
      <c r="J16" s="19"/>
      <c r="K16" s="19"/>
      <c r="L16" s="23">
        <f>RESUMO!M2</f>
        <v>0</v>
      </c>
    </row>
    <row r="17" spans="1:257" ht="21.75" customHeight="1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82" t="s">
        <v>134</v>
      </c>
    </row>
    <row r="18" spans="1:257" ht="21.75" customHeight="1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257" ht="21.75" customHeight="1" thickTop="1" thickBot="1" x14ac:dyDescent="0.25">
      <c r="A19" s="2"/>
      <c r="B19" s="67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76" t="s">
        <v>135</v>
      </c>
    </row>
    <row r="20" spans="1:257" ht="21.75" customHeight="1" thickTop="1" x14ac:dyDescent="0.2">
      <c r="A20" s="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257" ht="19.149999999999999" customHeight="1" thickBot="1" x14ac:dyDescent="0.25">
      <c r="A21" s="2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1:257" ht="21.6" hidden="1" customHeight="1" x14ac:dyDescent="0.2">
      <c r="A22" s="2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257" ht="21.75" customHeight="1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68" t="s">
        <v>27</v>
      </c>
    </row>
    <row r="24" spans="1:257" ht="21.75" customHeight="1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0</v>
      </c>
    </row>
    <row r="25" spans="1:257" ht="21.6" hidden="1" customHeight="1" x14ac:dyDescent="0.2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257" ht="21.75" customHeight="1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0</v>
      </c>
      <c r="N26" s="57"/>
    </row>
    <row r="27" spans="1:257" ht="21.75" customHeight="1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257" ht="32.450000000000003" customHeight="1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257" ht="21.75" customHeight="1" thickTop="1" thickBot="1" x14ac:dyDescent="0.25">
      <c r="A29" s="2"/>
      <c r="B29" s="144" t="s">
        <v>37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</row>
    <row r="30" spans="1:257" ht="21.75" customHeight="1" thickTop="1" thickBot="1" x14ac:dyDescent="0.25">
      <c r="A30" s="2"/>
      <c r="B30" s="144" t="s">
        <v>108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IO30" s="65"/>
      <c r="IP30" s="65"/>
      <c r="IQ30" s="65"/>
      <c r="IR30" s="65"/>
      <c r="IS30" s="65"/>
      <c r="IT30" s="65"/>
      <c r="IU30" s="65"/>
      <c r="IV30" s="65"/>
      <c r="IW30" s="65"/>
    </row>
    <row r="31" spans="1:257" ht="21.75" customHeight="1" thickTop="1" thickBot="1" x14ac:dyDescent="0.25">
      <c r="A31" s="2"/>
      <c r="B31" s="115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/>
      <c r="L31" s="37">
        <f>$L$26*K31</f>
        <v>0</v>
      </c>
      <c r="IO31" s="65"/>
      <c r="IP31" s="65"/>
      <c r="IQ31" s="65"/>
      <c r="IR31" s="65"/>
      <c r="IS31" s="65"/>
      <c r="IT31" s="65"/>
      <c r="IU31" s="65"/>
      <c r="IV31" s="65"/>
      <c r="IW31" s="65"/>
    </row>
    <row r="32" spans="1:257" ht="21.75" customHeight="1" thickTop="1" thickBot="1" x14ac:dyDescent="0.25">
      <c r="A32" s="2"/>
      <c r="B32" s="115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/>
      <c r="L32" s="37">
        <f t="shared" ref="L32:L33" si="0">$L$26*K32</f>
        <v>0</v>
      </c>
      <c r="IO32" s="65"/>
      <c r="IP32" s="65"/>
      <c r="IQ32" s="65"/>
      <c r="IR32" s="65"/>
      <c r="IS32" s="65"/>
      <c r="IT32" s="65"/>
      <c r="IU32" s="65"/>
      <c r="IV32" s="65"/>
      <c r="IW32" s="65"/>
    </row>
    <row r="33" spans="1:257" ht="21.75" customHeight="1" thickTop="1" thickBot="1" x14ac:dyDescent="0.25">
      <c r="A33" s="2"/>
      <c r="B33" s="116" t="s">
        <v>31</v>
      </c>
      <c r="C33" s="181" t="s">
        <v>184</v>
      </c>
      <c r="D33" s="182"/>
      <c r="E33" s="182"/>
      <c r="F33" s="182"/>
      <c r="G33" s="182"/>
      <c r="H33" s="182"/>
      <c r="I33" s="182"/>
      <c r="J33" s="182"/>
      <c r="K33" s="131"/>
      <c r="L33" s="37">
        <f t="shared" si="0"/>
        <v>0</v>
      </c>
      <c r="IO33" s="65"/>
      <c r="IP33" s="65"/>
      <c r="IQ33" s="65"/>
      <c r="IR33" s="65"/>
      <c r="IS33" s="65"/>
      <c r="IT33" s="65"/>
      <c r="IU33" s="65"/>
      <c r="IV33" s="65"/>
      <c r="IW33" s="65"/>
    </row>
    <row r="34" spans="1:257" ht="21.75" customHeight="1" thickTop="1" thickBot="1" x14ac:dyDescent="0.25">
      <c r="A34" s="2"/>
      <c r="B34" s="119"/>
      <c r="C34" s="175" t="s">
        <v>170</v>
      </c>
      <c r="D34" s="175"/>
      <c r="E34" s="175"/>
      <c r="F34" s="175"/>
      <c r="G34" s="175"/>
      <c r="H34" s="175"/>
      <c r="I34" s="175"/>
      <c r="J34" s="175"/>
      <c r="K34" s="105">
        <f>SUM(K31:K33)</f>
        <v>0</v>
      </c>
      <c r="L34" s="31">
        <f>SUM(L31:L33)</f>
        <v>0</v>
      </c>
      <c r="IO34" s="65"/>
      <c r="IP34" s="65"/>
      <c r="IQ34" s="65"/>
      <c r="IR34" s="65"/>
      <c r="IS34" s="65"/>
      <c r="IT34" s="65"/>
      <c r="IU34" s="65"/>
      <c r="IV34" s="65"/>
      <c r="IW34" s="65"/>
    </row>
    <row r="35" spans="1:257" ht="21.75" customHeight="1" thickTop="1" thickBot="1" x14ac:dyDescent="0.25">
      <c r="A35" s="2"/>
      <c r="B35" s="115" t="s">
        <v>32</v>
      </c>
      <c r="C35" s="174" t="s">
        <v>171</v>
      </c>
      <c r="D35" s="174"/>
      <c r="E35" s="174"/>
      <c r="F35" s="174"/>
      <c r="G35" s="174"/>
      <c r="H35" s="174"/>
      <c r="I35" s="174"/>
      <c r="J35" s="174"/>
      <c r="K35" s="131">
        <f>K40*K34</f>
        <v>0</v>
      </c>
      <c r="L35" s="62">
        <f>$L$26*K35</f>
        <v>0</v>
      </c>
      <c r="IO35" s="65"/>
      <c r="IP35" s="65"/>
      <c r="IQ35" s="65"/>
      <c r="IR35" s="65"/>
      <c r="IS35" s="65"/>
      <c r="IT35" s="65"/>
      <c r="IU35" s="65"/>
      <c r="IV35" s="65"/>
      <c r="IW35" s="65"/>
    </row>
    <row r="36" spans="1:257" ht="21.75" customHeight="1" thickTop="1" thickBot="1" x14ac:dyDescent="0.25">
      <c r="A36" s="2"/>
      <c r="B36" s="119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</v>
      </c>
      <c r="L36" s="31">
        <f>SUM(L34:L35)</f>
        <v>0</v>
      </c>
      <c r="IO36" s="65"/>
      <c r="IP36" s="65"/>
      <c r="IQ36" s="65"/>
      <c r="IR36" s="65"/>
      <c r="IS36" s="65"/>
      <c r="IT36" s="65"/>
      <c r="IU36" s="65"/>
      <c r="IV36" s="65"/>
      <c r="IW36" s="65"/>
    </row>
    <row r="37" spans="1:257" ht="21.75" customHeight="1" thickTop="1" x14ac:dyDescent="0.2">
      <c r="A37" s="2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</row>
    <row r="38" spans="1:257" ht="55.15" customHeight="1" thickBot="1" x14ac:dyDescent="0.25">
      <c r="A38" s="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</row>
    <row r="39" spans="1:257" ht="21.75" customHeight="1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257" ht="27" customHeight="1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0.33800000000000008</v>
      </c>
      <c r="L40" s="31">
        <f>SUM(L41:L48)</f>
        <v>0</v>
      </c>
    </row>
    <row r="41" spans="1:257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0</v>
      </c>
    </row>
    <row r="42" spans="1:257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0</v>
      </c>
    </row>
    <row r="43" spans="1:257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1">K43*$L$26</f>
        <v>0</v>
      </c>
    </row>
    <row r="44" spans="1:257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1"/>
        <v>0</v>
      </c>
    </row>
    <row r="45" spans="1:257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1"/>
        <v>0</v>
      </c>
    </row>
    <row r="46" spans="1:257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1"/>
        <v>0</v>
      </c>
    </row>
    <row r="47" spans="1:257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/>
      <c r="H47" s="36" t="s">
        <v>11</v>
      </c>
      <c r="I47" s="201"/>
      <c r="J47" s="201"/>
      <c r="K47" s="134">
        <f>G47*I47</f>
        <v>0</v>
      </c>
      <c r="L47" s="72">
        <f t="shared" si="1"/>
        <v>0</v>
      </c>
    </row>
    <row r="48" spans="1:257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1"/>
        <v>0</v>
      </c>
    </row>
    <row r="49" spans="1:15" ht="21.75" customHeight="1" thickTop="1" x14ac:dyDescent="0.2">
      <c r="A49" s="2"/>
      <c r="B49" s="190" t="s">
        <v>194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15" ht="21.75" customHeight="1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15" ht="12.6" customHeight="1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15" ht="21.75" customHeight="1" thickTop="1" thickBot="1" x14ac:dyDescent="0.25">
      <c r="A52" s="2"/>
      <c r="B52" s="144" t="s">
        <v>47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15" ht="21.75" customHeight="1" thickTop="1" thickBot="1" x14ac:dyDescent="0.25">
      <c r="A53" s="2"/>
      <c r="B53" s="68" t="s">
        <v>28</v>
      </c>
      <c r="C53" s="142" t="s">
        <v>107</v>
      </c>
      <c r="D53" s="142"/>
      <c r="E53" s="142"/>
      <c r="F53" s="142"/>
      <c r="G53" s="142"/>
      <c r="H53" s="142"/>
      <c r="I53" s="142"/>
      <c r="J53" s="142"/>
      <c r="K53" s="142"/>
      <c r="L53" s="37">
        <f>RESUMO!M4*4*22-(L24*0.06)</f>
        <v>0</v>
      </c>
    </row>
    <row r="54" spans="1:15" ht="21.75" customHeight="1" thickTop="1" thickBot="1" x14ac:dyDescent="0.25">
      <c r="A54" s="2"/>
      <c r="B54" s="68" t="s">
        <v>30</v>
      </c>
      <c r="C54" s="142" t="s">
        <v>48</v>
      </c>
      <c r="D54" s="142"/>
      <c r="E54" s="142"/>
      <c r="F54" s="142"/>
      <c r="G54" s="142"/>
      <c r="H54" s="142"/>
      <c r="I54" s="142"/>
      <c r="J54" s="142"/>
      <c r="K54" s="142"/>
      <c r="L54" s="37">
        <f>22*RESUMO!M3*0.8</f>
        <v>0</v>
      </c>
    </row>
    <row r="55" spans="1:15" ht="21.75" customHeight="1" thickTop="1" thickBot="1" x14ac:dyDescent="0.25">
      <c r="A55" s="2"/>
      <c r="B55" s="68" t="s">
        <v>31</v>
      </c>
      <c r="C55" s="142" t="s">
        <v>103</v>
      </c>
      <c r="D55" s="142"/>
      <c r="E55" s="142"/>
      <c r="F55" s="142"/>
      <c r="G55" s="142"/>
      <c r="H55" s="142"/>
      <c r="I55" s="142"/>
      <c r="J55" s="142"/>
      <c r="K55" s="142"/>
      <c r="L55" s="37">
        <f>RESUMO!M5</f>
        <v>0</v>
      </c>
    </row>
    <row r="56" spans="1:15" ht="21.75" customHeight="1" thickTop="1" thickBot="1" x14ac:dyDescent="0.25">
      <c r="A56" s="2"/>
      <c r="B56" s="68" t="s">
        <v>32</v>
      </c>
      <c r="C56" s="143" t="s">
        <v>49</v>
      </c>
      <c r="D56" s="143"/>
      <c r="E56" s="143"/>
      <c r="F56" s="143"/>
      <c r="G56" s="143"/>
      <c r="H56" s="143"/>
      <c r="I56" s="143"/>
      <c r="J56" s="143"/>
      <c r="K56" s="143"/>
      <c r="L56" s="62"/>
      <c r="O56" s="66"/>
    </row>
    <row r="57" spans="1:15" ht="21.75" customHeight="1" thickTop="1" thickBot="1" x14ac:dyDescent="0.25">
      <c r="A57" s="2"/>
      <c r="B57" s="68" t="s">
        <v>33</v>
      </c>
      <c r="C57" s="142" t="s">
        <v>36</v>
      </c>
      <c r="D57" s="142"/>
      <c r="E57" s="142"/>
      <c r="F57" s="142"/>
      <c r="G57" s="142"/>
      <c r="H57" s="142"/>
      <c r="I57" s="142"/>
      <c r="J57" s="142"/>
      <c r="K57" s="142"/>
      <c r="L57" s="62">
        <v>0</v>
      </c>
      <c r="O57" s="66"/>
    </row>
    <row r="58" spans="1:15" ht="21.75" customHeight="1" thickTop="1" thickBot="1" x14ac:dyDescent="0.25">
      <c r="A58" s="2"/>
      <c r="B58" s="68"/>
      <c r="C58" s="145" t="s">
        <v>50</v>
      </c>
      <c r="D58" s="145"/>
      <c r="E58" s="145"/>
      <c r="F58" s="145"/>
      <c r="G58" s="145"/>
      <c r="H58" s="145"/>
      <c r="I58" s="145"/>
      <c r="J58" s="145"/>
      <c r="K58" s="145"/>
      <c r="L58" s="31">
        <f>SUM(L53:L57)</f>
        <v>0</v>
      </c>
      <c r="O58" s="66"/>
    </row>
    <row r="59" spans="1:15" ht="21.75" customHeight="1" thickTop="1" x14ac:dyDescent="0.2">
      <c r="A59" s="2"/>
      <c r="B59" s="184" t="s">
        <v>104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1:15" ht="37.15" customHeight="1" thickBot="1" x14ac:dyDescent="0.25">
      <c r="A60" s="2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7"/>
    </row>
    <row r="61" spans="1:15" ht="21.75" customHeight="1" thickTop="1" thickBot="1" x14ac:dyDescent="0.25">
      <c r="A61" s="2"/>
      <c r="B61" s="145" t="s">
        <v>51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15" ht="21.75" customHeight="1" thickTop="1" thickBot="1" x14ac:dyDescent="0.25">
      <c r="A62" s="2"/>
      <c r="B62" s="48" t="s">
        <v>52</v>
      </c>
      <c r="C62" s="142" t="s">
        <v>105</v>
      </c>
      <c r="D62" s="142"/>
      <c r="E62" s="142"/>
      <c r="F62" s="142"/>
      <c r="G62" s="142"/>
      <c r="H62" s="142"/>
      <c r="I62" s="142"/>
      <c r="J62" s="142"/>
      <c r="K62" s="49">
        <f>K36</f>
        <v>0</v>
      </c>
      <c r="L62" s="37">
        <f>L36</f>
        <v>0</v>
      </c>
    </row>
    <row r="63" spans="1:15" ht="21.75" customHeight="1" thickTop="1" thickBot="1" x14ac:dyDescent="0.25">
      <c r="A63" s="2"/>
      <c r="B63" s="48" t="s">
        <v>53</v>
      </c>
      <c r="C63" s="142" t="s">
        <v>54</v>
      </c>
      <c r="D63" s="142"/>
      <c r="E63" s="142"/>
      <c r="F63" s="142"/>
      <c r="G63" s="142"/>
      <c r="H63" s="142"/>
      <c r="I63" s="142"/>
      <c r="J63" s="142"/>
      <c r="K63" s="49">
        <f>K40</f>
        <v>0.33800000000000008</v>
      </c>
      <c r="L63" s="37">
        <f>L40</f>
        <v>0</v>
      </c>
    </row>
    <row r="64" spans="1:15" ht="21.75" customHeight="1" thickTop="1" thickBot="1" x14ac:dyDescent="0.25">
      <c r="A64" s="2"/>
      <c r="B64" s="48" t="s">
        <v>55</v>
      </c>
      <c r="C64" s="142" t="s">
        <v>56</v>
      </c>
      <c r="D64" s="142"/>
      <c r="E64" s="142"/>
      <c r="F64" s="142"/>
      <c r="G64" s="142"/>
      <c r="H64" s="142"/>
      <c r="I64" s="142"/>
      <c r="J64" s="142"/>
      <c r="K64" s="142"/>
      <c r="L64" s="37">
        <f>L58</f>
        <v>0</v>
      </c>
    </row>
    <row r="65" spans="1:14" ht="21.75" customHeight="1" thickTop="1" thickBot="1" x14ac:dyDescent="0.25">
      <c r="A65" s="2"/>
      <c r="B65" s="68"/>
      <c r="C65" s="145" t="s">
        <v>50</v>
      </c>
      <c r="D65" s="145"/>
      <c r="E65" s="145"/>
      <c r="F65" s="145"/>
      <c r="G65" s="145"/>
      <c r="H65" s="145"/>
      <c r="I65" s="145"/>
      <c r="J65" s="145"/>
      <c r="K65" s="145"/>
      <c r="L65" s="31">
        <f>L62+L63+L64</f>
        <v>0</v>
      </c>
    </row>
    <row r="66" spans="1:14" s="12" customFormat="1" ht="21.75" customHeight="1" thickTop="1" thickBot="1" x14ac:dyDescent="0.25">
      <c r="A66" s="1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</row>
    <row r="67" spans="1:14" s="12" customFormat="1" ht="21.75" customHeight="1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</row>
    <row r="68" spans="1:14" s="12" customFormat="1" ht="21.75" customHeight="1" thickTop="1" thickBot="1" x14ac:dyDescent="0.25">
      <c r="A68" s="11"/>
      <c r="B68" s="115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/>
      <c r="L68" s="30">
        <f>K68*$L$26</f>
        <v>0</v>
      </c>
    </row>
    <row r="69" spans="1:14" s="12" customFormat="1" ht="21.75" customHeight="1" thickTop="1" thickBot="1" x14ac:dyDescent="0.25">
      <c r="A69" s="11"/>
      <c r="B69" s="115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0</v>
      </c>
      <c r="L69" s="30">
        <f>K69*$L$26</f>
        <v>0</v>
      </c>
    </row>
    <row r="70" spans="1:14" s="12" customFormat="1" ht="21.75" customHeight="1" thickTop="1" thickBot="1" x14ac:dyDescent="0.25">
      <c r="A70" s="11"/>
      <c r="B70" s="115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/>
      <c r="L70" s="30">
        <f t="shared" ref="L70:L72" si="2">K70*$L$26</f>
        <v>0</v>
      </c>
    </row>
    <row r="71" spans="1:14" s="12" customFormat="1" ht="30" customHeight="1" thickTop="1" thickBot="1" x14ac:dyDescent="0.25">
      <c r="A71" s="11"/>
      <c r="B71" s="115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$K$40*K70</f>
        <v>0</v>
      </c>
      <c r="L71" s="30">
        <f t="shared" si="2"/>
        <v>0</v>
      </c>
    </row>
    <row r="72" spans="1:14" s="12" customFormat="1" ht="30" customHeight="1" thickTop="1" thickBot="1" x14ac:dyDescent="0.25">
      <c r="A72" s="11"/>
      <c r="B72" s="115" t="s">
        <v>33</v>
      </c>
      <c r="C72" s="208" t="s">
        <v>173</v>
      </c>
      <c r="D72" s="208"/>
      <c r="E72" s="208"/>
      <c r="F72" s="208"/>
      <c r="G72" s="208"/>
      <c r="H72" s="208"/>
      <c r="I72" s="208"/>
      <c r="J72" s="208"/>
      <c r="K72" s="132"/>
      <c r="L72" s="30">
        <f t="shared" si="2"/>
        <v>0</v>
      </c>
    </row>
    <row r="73" spans="1:14" s="12" customFormat="1" ht="21.75" customHeight="1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0</v>
      </c>
      <c r="L73" s="39">
        <f>SUM(L68:L72)</f>
        <v>0</v>
      </c>
    </row>
    <row r="74" spans="1:14" s="12" customFormat="1" ht="21.75" customHeight="1" thickTop="1" x14ac:dyDescent="0.2">
      <c r="A74" s="11"/>
      <c r="B74" s="184" t="s">
        <v>109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4"/>
    </row>
    <row r="75" spans="1:14" s="12" customFormat="1" ht="21.75" customHeight="1" x14ac:dyDescent="0.2">
      <c r="A75" s="11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1"/>
    </row>
    <row r="76" spans="1:14" s="12" customFormat="1" ht="12.6" customHeight="1" thickBot="1" x14ac:dyDescent="0.25">
      <c r="A76" s="11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7"/>
    </row>
    <row r="77" spans="1:14" s="12" customFormat="1" ht="21.75" customHeight="1" thickTop="1" thickBot="1" x14ac:dyDescent="0.25">
      <c r="A77" s="11"/>
      <c r="B77" s="144" t="s">
        <v>106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</row>
    <row r="78" spans="1:14" s="12" customFormat="1" ht="21.75" customHeight="1" thickTop="1" thickBot="1" x14ac:dyDescent="0.25">
      <c r="A78" s="11"/>
      <c r="B78" s="115" t="s">
        <v>28</v>
      </c>
      <c r="C78" s="142" t="s">
        <v>62</v>
      </c>
      <c r="D78" s="142"/>
      <c r="E78" s="142"/>
      <c r="F78" s="142"/>
      <c r="G78" s="142"/>
      <c r="H78" s="142"/>
      <c r="I78" s="142"/>
      <c r="J78" s="142"/>
      <c r="K78" s="132"/>
      <c r="L78" s="30">
        <f t="shared" ref="L78:L83" si="3">K78*$L$26</f>
        <v>0</v>
      </c>
      <c r="M78" s="64"/>
      <c r="N78" s="63"/>
    </row>
    <row r="79" spans="1:14" s="12" customFormat="1" ht="21.75" customHeight="1" thickTop="1" thickBot="1" x14ac:dyDescent="0.25">
      <c r="A79" s="11"/>
      <c r="B79" s="115" t="s">
        <v>30</v>
      </c>
      <c r="C79" s="142" t="s">
        <v>63</v>
      </c>
      <c r="D79" s="142"/>
      <c r="E79" s="142"/>
      <c r="F79" s="142"/>
      <c r="G79" s="142"/>
      <c r="H79" s="142"/>
      <c r="I79" s="142"/>
      <c r="J79" s="142"/>
      <c r="K79" s="49"/>
      <c r="L79" s="30">
        <f t="shared" si="3"/>
        <v>0</v>
      </c>
    </row>
    <row r="80" spans="1:14" s="12" customFormat="1" ht="21.75" customHeight="1" thickTop="1" thickBot="1" x14ac:dyDescent="0.25">
      <c r="A80" s="11"/>
      <c r="B80" s="115" t="s">
        <v>31</v>
      </c>
      <c r="C80" s="142" t="s">
        <v>64</v>
      </c>
      <c r="D80" s="142"/>
      <c r="E80" s="142"/>
      <c r="F80" s="142"/>
      <c r="G80" s="142"/>
      <c r="H80" s="142"/>
      <c r="I80" s="142"/>
      <c r="J80" s="142"/>
      <c r="K80" s="49"/>
      <c r="L80" s="30">
        <f t="shared" si="3"/>
        <v>0</v>
      </c>
    </row>
    <row r="81" spans="1:15" s="12" customFormat="1" ht="21.75" customHeight="1" thickTop="1" thickBot="1" x14ac:dyDescent="0.25">
      <c r="A81" s="11"/>
      <c r="B81" s="115" t="s">
        <v>32</v>
      </c>
      <c r="C81" s="142" t="s">
        <v>65</v>
      </c>
      <c r="D81" s="142"/>
      <c r="E81" s="142"/>
      <c r="F81" s="142"/>
      <c r="G81" s="142"/>
      <c r="H81" s="142"/>
      <c r="I81" s="142"/>
      <c r="J81" s="142"/>
      <c r="K81" s="49"/>
      <c r="L81" s="30">
        <f t="shared" si="3"/>
        <v>0</v>
      </c>
    </row>
    <row r="82" spans="1:15" s="12" customFormat="1" ht="21.75" customHeight="1" thickTop="1" thickBot="1" x14ac:dyDescent="0.25">
      <c r="A82" s="11"/>
      <c r="B82" s="115" t="s">
        <v>33</v>
      </c>
      <c r="C82" s="142" t="s">
        <v>66</v>
      </c>
      <c r="D82" s="142"/>
      <c r="E82" s="142"/>
      <c r="F82" s="142"/>
      <c r="G82" s="142"/>
      <c r="H82" s="142"/>
      <c r="I82" s="142"/>
      <c r="J82" s="142"/>
      <c r="K82" s="49"/>
      <c r="L82" s="30">
        <f t="shared" si="3"/>
        <v>0</v>
      </c>
    </row>
    <row r="83" spans="1:15" s="12" customFormat="1" ht="21.75" customHeight="1" thickTop="1" thickBot="1" x14ac:dyDescent="0.25">
      <c r="A83" s="11"/>
      <c r="B83" s="115" t="s">
        <v>34</v>
      </c>
      <c r="C83" s="142" t="s">
        <v>36</v>
      </c>
      <c r="D83" s="142"/>
      <c r="E83" s="142"/>
      <c r="F83" s="142"/>
      <c r="G83" s="142"/>
      <c r="H83" s="142"/>
      <c r="I83" s="142"/>
      <c r="J83" s="142"/>
      <c r="K83" s="49"/>
      <c r="L83" s="30">
        <f t="shared" si="3"/>
        <v>0</v>
      </c>
    </row>
    <row r="84" spans="1:15" s="12" customFormat="1" ht="21.75" customHeight="1" thickTop="1" thickBot="1" x14ac:dyDescent="0.25">
      <c r="A84" s="11"/>
      <c r="B84" s="115" t="s">
        <v>35</v>
      </c>
      <c r="C84" s="142" t="s">
        <v>94</v>
      </c>
      <c r="D84" s="142"/>
      <c r="E84" s="142"/>
      <c r="F84" s="142"/>
      <c r="G84" s="142"/>
      <c r="H84" s="142"/>
      <c r="I84" s="142"/>
      <c r="J84" s="142"/>
      <c r="K84" s="132">
        <f>(K78+K79+K80+K81+K82+K83)*K40</f>
        <v>0</v>
      </c>
      <c r="L84" s="30">
        <f>L26*K84</f>
        <v>0</v>
      </c>
    </row>
    <row r="85" spans="1:15" s="12" customFormat="1" ht="21.75" customHeight="1" thickTop="1" thickBot="1" x14ac:dyDescent="0.25">
      <c r="A85" s="11"/>
      <c r="B85" s="212" t="s">
        <v>50</v>
      </c>
      <c r="C85" s="212"/>
      <c r="D85" s="212"/>
      <c r="E85" s="212"/>
      <c r="F85" s="212"/>
      <c r="G85" s="212"/>
      <c r="H85" s="212"/>
      <c r="I85" s="212"/>
      <c r="J85" s="212"/>
      <c r="K85" s="56">
        <f>SUM(K78:K84)</f>
        <v>0</v>
      </c>
      <c r="L85" s="39">
        <f>L78+L79+L80+L81+L82+L84</f>
        <v>0</v>
      </c>
    </row>
    <row r="86" spans="1:15" s="12" customFormat="1" ht="21.75" customHeight="1" thickTop="1" x14ac:dyDescent="0.2">
      <c r="A86" s="11"/>
      <c r="B86" s="184" t="s">
        <v>192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</row>
    <row r="87" spans="1:15" s="12" customFormat="1" ht="32.25" customHeight="1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</row>
    <row r="88" spans="1:15" ht="21.75" customHeight="1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68" t="s">
        <v>67</v>
      </c>
    </row>
    <row r="89" spans="1:15" ht="21.75" customHeight="1" thickTop="1" thickBot="1" x14ac:dyDescent="0.25">
      <c r="A89" s="2"/>
      <c r="B89" s="68" t="s">
        <v>28</v>
      </c>
      <c r="C89" s="143" t="s">
        <v>68</v>
      </c>
      <c r="D89" s="143"/>
      <c r="E89" s="143"/>
      <c r="F89" s="143"/>
      <c r="G89" s="143"/>
      <c r="H89" s="143"/>
      <c r="I89" s="143"/>
      <c r="J89" s="143"/>
      <c r="K89" s="143"/>
      <c r="L89" s="72"/>
    </row>
    <row r="90" spans="1:15" ht="21.75" customHeight="1" thickTop="1" thickBot="1" x14ac:dyDescent="0.25">
      <c r="A90" s="2"/>
      <c r="B90" s="145" t="s">
        <v>30</v>
      </c>
      <c r="C90" s="213" t="s">
        <v>36</v>
      </c>
      <c r="D90" s="213"/>
      <c r="E90" s="214" t="s">
        <v>110</v>
      </c>
      <c r="F90" s="214"/>
      <c r="G90" s="214"/>
      <c r="H90" s="214"/>
      <c r="I90" s="214"/>
      <c r="J90" s="214"/>
      <c r="K90" s="214"/>
      <c r="L90" s="72">
        <v>0</v>
      </c>
      <c r="N90" s="74"/>
      <c r="O90" s="73"/>
    </row>
    <row r="91" spans="1:15" ht="21.75" customHeight="1" thickTop="1" thickBot="1" x14ac:dyDescent="0.25">
      <c r="A91" s="2"/>
      <c r="B91" s="145"/>
      <c r="C91" s="213"/>
      <c r="D91" s="213"/>
      <c r="E91" s="214" t="s">
        <v>111</v>
      </c>
      <c r="F91" s="214"/>
      <c r="G91" s="214"/>
      <c r="H91" s="214"/>
      <c r="I91" s="214"/>
      <c r="J91" s="214"/>
      <c r="K91" s="214"/>
      <c r="L91" s="72">
        <v>0</v>
      </c>
      <c r="N91" s="75"/>
      <c r="O91" s="73"/>
    </row>
    <row r="92" spans="1:15" s="12" customFormat="1" ht="21.75" customHeight="1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0</v>
      </c>
      <c r="N92" s="75"/>
      <c r="O92" s="73"/>
    </row>
    <row r="93" spans="1:15" s="12" customFormat="1" ht="48.75" customHeight="1" thickTop="1" thickBot="1" x14ac:dyDescent="0.25">
      <c r="A93" s="11"/>
      <c r="B93" s="184" t="s">
        <v>114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4"/>
    </row>
    <row r="94" spans="1:15" s="12" customFormat="1" ht="21.75" customHeight="1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68" t="s">
        <v>27</v>
      </c>
    </row>
    <row r="95" spans="1:15" s="12" customFormat="1" ht="21.75" customHeight="1" thickTop="1" thickBot="1" x14ac:dyDescent="0.25">
      <c r="A95" s="11"/>
      <c r="B95" s="68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/>
      <c r="L95" s="30">
        <f>K95*L115</f>
        <v>0</v>
      </c>
    </row>
    <row r="96" spans="1:15" s="12" customFormat="1" ht="21.75" customHeight="1" thickTop="1" thickBot="1" x14ac:dyDescent="0.25">
      <c r="A96" s="11"/>
      <c r="B96" s="68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/>
      <c r="L96" s="30">
        <f>(L115+L95)*K96</f>
        <v>0</v>
      </c>
    </row>
    <row r="97" spans="1:12" s="12" customFormat="1" ht="21.75" customHeight="1" thickTop="1" thickBot="1" x14ac:dyDescent="0.25">
      <c r="A97" s="11"/>
      <c r="B97" s="145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L97" s="50"/>
    </row>
    <row r="98" spans="1:12" s="12" customFormat="1" ht="21.75" customHeight="1" thickTop="1" thickBot="1" x14ac:dyDescent="0.25">
      <c r="A98" s="11"/>
      <c r="B98" s="145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</v>
      </c>
      <c r="K98" s="52"/>
      <c r="L98" s="58">
        <f>((L115+L95+L96)/(1-J98))*K98</f>
        <v>0</v>
      </c>
    </row>
    <row r="99" spans="1:12" s="12" customFormat="1" ht="21.75" customHeight="1" thickTop="1" thickBot="1" x14ac:dyDescent="0.25">
      <c r="A99" s="11"/>
      <c r="B99" s="145"/>
      <c r="C99" s="19"/>
      <c r="D99" s="19"/>
      <c r="E99" s="19"/>
      <c r="F99" s="19"/>
      <c r="G99" s="19" t="s">
        <v>18</v>
      </c>
      <c r="H99" s="42"/>
      <c r="I99" s="42"/>
      <c r="J99" s="232"/>
      <c r="K99" s="52"/>
      <c r="L99" s="58">
        <f>((L115+L95+L96)/(1-J98))*K99</f>
        <v>0</v>
      </c>
    </row>
    <row r="100" spans="1:12" s="12" customFormat="1" ht="21.75" customHeight="1" thickTop="1" thickBot="1" x14ac:dyDescent="0.25">
      <c r="A100" s="11"/>
      <c r="B100" s="145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/>
      <c r="L100" s="58">
        <f>((L115+L95+L96)/(1-J98))*K100</f>
        <v>0</v>
      </c>
    </row>
    <row r="101" spans="1:12" s="12" customFormat="1" ht="21.75" customHeight="1" thickTop="1" thickBot="1" x14ac:dyDescent="0.25">
      <c r="A101" s="11"/>
      <c r="B101" s="69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0</v>
      </c>
    </row>
    <row r="102" spans="1:12" s="12" customFormat="1" ht="37.15" customHeight="1" thickTop="1" thickBot="1" x14ac:dyDescent="0.25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</row>
    <row r="103" spans="1:12" s="12" customFormat="1" ht="21.6" hidden="1" customHeight="1" x14ac:dyDescent="0.2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</row>
    <row r="104" spans="1:12" s="12" customFormat="1" ht="21.6" hidden="1" customHeight="1" x14ac:dyDescent="0.2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</row>
    <row r="105" spans="1:12" s="12" customFormat="1" ht="21.6" hidden="1" customHeight="1" x14ac:dyDescent="0.2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</row>
    <row r="106" spans="1:12" s="12" customFormat="1" ht="21.6" hidden="1" customHeight="1" x14ac:dyDescent="0.2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</row>
    <row r="107" spans="1:12" ht="21.6" hidden="1" customHeight="1" x14ac:dyDescent="0.2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12" ht="21.75" customHeight="1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</row>
    <row r="109" spans="1:12" ht="21.75" customHeight="1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68" t="s">
        <v>67</v>
      </c>
    </row>
    <row r="110" spans="1:12" ht="21.75" customHeight="1" thickTop="1" thickBot="1" x14ac:dyDescent="0.25">
      <c r="A110" s="2"/>
      <c r="B110" s="115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0</v>
      </c>
    </row>
    <row r="111" spans="1:12" ht="21.75" customHeight="1" thickTop="1" thickBot="1" x14ac:dyDescent="0.25">
      <c r="A111" s="2"/>
      <c r="B111" s="115" t="s">
        <v>30</v>
      </c>
      <c r="C111" s="221" t="s">
        <v>72</v>
      </c>
      <c r="D111" s="221"/>
      <c r="E111" s="221"/>
      <c r="F111" s="221"/>
      <c r="G111" s="221"/>
      <c r="H111" s="221"/>
      <c r="I111" s="221"/>
      <c r="J111" s="221"/>
      <c r="K111" s="221"/>
      <c r="L111" s="30">
        <f>L65</f>
        <v>0</v>
      </c>
    </row>
    <row r="112" spans="1:12" ht="21.75" customHeight="1" thickTop="1" thickBot="1" x14ac:dyDescent="0.25">
      <c r="A112" s="2"/>
      <c r="B112" s="115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0</v>
      </c>
    </row>
    <row r="113" spans="1:13" ht="21.75" customHeight="1" thickTop="1" thickBot="1" x14ac:dyDescent="0.25">
      <c r="A113" s="2"/>
      <c r="B113" s="115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0</v>
      </c>
    </row>
    <row r="114" spans="1:13" ht="21.75" customHeight="1" thickTop="1" thickBot="1" x14ac:dyDescent="0.25">
      <c r="A114" s="2"/>
      <c r="B114" s="115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0</v>
      </c>
    </row>
    <row r="115" spans="1:13" ht="21.75" customHeight="1" thickTop="1" thickBot="1" x14ac:dyDescent="0.25">
      <c r="A115" s="2"/>
      <c r="B115" s="144" t="s">
        <v>75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39">
        <f>SUM(L110:L114)</f>
        <v>0</v>
      </c>
      <c r="M115" s="13"/>
    </row>
    <row r="116" spans="1:13" s="12" customFormat="1" ht="21.75" customHeight="1" thickTop="1" thickBot="1" x14ac:dyDescent="0.25">
      <c r="A116" s="11"/>
      <c r="B116" s="68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0</v>
      </c>
    </row>
    <row r="117" spans="1:13" ht="34.15" customHeight="1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0</v>
      </c>
    </row>
    <row r="118" spans="1:13" ht="21.75" customHeight="1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</row>
    <row r="119" spans="1:13" ht="21.75" customHeight="1" thickTop="1" thickBot="1" x14ac:dyDescent="0.25">
      <c r="A119" s="2"/>
      <c r="B119" s="145" t="s">
        <v>78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13" ht="45" customHeight="1" thickTop="1" thickBot="1" x14ac:dyDescent="0.25">
      <c r="A120" s="2"/>
      <c r="B120" s="237" t="s">
        <v>79</v>
      </c>
      <c r="C120" s="237"/>
      <c r="D120" s="237"/>
      <c r="E120" s="238" t="s">
        <v>80</v>
      </c>
      <c r="F120" s="238"/>
      <c r="G120" s="238" t="s">
        <v>81</v>
      </c>
      <c r="H120" s="238"/>
      <c r="I120" s="238" t="s">
        <v>82</v>
      </c>
      <c r="J120" s="238"/>
      <c r="K120" s="70" t="s">
        <v>83</v>
      </c>
      <c r="L120" s="44" t="s">
        <v>84</v>
      </c>
    </row>
    <row r="121" spans="1:13" ht="21.75" customHeight="1" thickTop="1" thickBot="1" x14ac:dyDescent="0.25">
      <c r="A121" s="2"/>
      <c r="B121" s="239" t="s">
        <v>133</v>
      </c>
      <c r="C121" s="239"/>
      <c r="D121" s="239"/>
      <c r="E121" s="240">
        <f>L117</f>
        <v>0</v>
      </c>
      <c r="F121" s="240"/>
      <c r="G121" s="241">
        <v>1</v>
      </c>
      <c r="H121" s="241"/>
      <c r="I121" s="240">
        <f>G121*E121</f>
        <v>0</v>
      </c>
      <c r="J121" s="240"/>
      <c r="K121" s="71">
        <v>15</v>
      </c>
      <c r="L121" s="46">
        <f>ROUND(K121*I121,2)</f>
        <v>0</v>
      </c>
    </row>
    <row r="122" spans="1:13" ht="36.75" customHeight="1" thickTop="1" thickBot="1" x14ac:dyDescent="0.25">
      <c r="A122" s="2"/>
      <c r="B122" s="242" t="s">
        <v>85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54">
        <f>L121</f>
        <v>0</v>
      </c>
    </row>
    <row r="123" spans="1:13" ht="36.75" customHeight="1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59">
        <f>L122*12</f>
        <v>0</v>
      </c>
    </row>
    <row r="124" spans="1:13" ht="16.5" thickTop="1" x14ac:dyDescent="0.2">
      <c r="L124" s="60" t="s">
        <v>95</v>
      </c>
      <c r="M124" s="61" t="e">
        <f>L117/L26</f>
        <v>#DIV/0!</v>
      </c>
    </row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</sheetData>
  <mergeCells count="105">
    <mergeCell ref="B29:L29"/>
    <mergeCell ref="B30:L30"/>
    <mergeCell ref="C31:J31"/>
    <mergeCell ref="C32:J32"/>
    <mergeCell ref="C33:J33"/>
    <mergeCell ref="C34:J34"/>
    <mergeCell ref="C35:J35"/>
    <mergeCell ref="C36:J36"/>
    <mergeCell ref="B73:J73"/>
    <mergeCell ref="B39:L39"/>
    <mergeCell ref="B40:J40"/>
    <mergeCell ref="C41:J41"/>
    <mergeCell ref="C42:J42"/>
    <mergeCell ref="C43:J43"/>
    <mergeCell ref="C44:J44"/>
    <mergeCell ref="B37:L38"/>
    <mergeCell ref="C53:K53"/>
    <mergeCell ref="C54:K54"/>
    <mergeCell ref="C55:K55"/>
    <mergeCell ref="C56:K56"/>
    <mergeCell ref="C57:K57"/>
    <mergeCell ref="C58:K58"/>
    <mergeCell ref="C45:J45"/>
    <mergeCell ref="C46:J46"/>
    <mergeCell ref="B1:J1"/>
    <mergeCell ref="B2:D2"/>
    <mergeCell ref="E2:J2"/>
    <mergeCell ref="B3:D3"/>
    <mergeCell ref="E3:J3"/>
    <mergeCell ref="B4:D4"/>
    <mergeCell ref="E4:G4"/>
    <mergeCell ref="I4:J4"/>
    <mergeCell ref="C19:K19"/>
    <mergeCell ref="B20:L22"/>
    <mergeCell ref="B23:K23"/>
    <mergeCell ref="B25:L25"/>
    <mergeCell ref="B26:K26"/>
    <mergeCell ref="B27:L28"/>
    <mergeCell ref="B5:D5"/>
    <mergeCell ref="E5:J5"/>
    <mergeCell ref="C7:F7"/>
    <mergeCell ref="G7:L7"/>
    <mergeCell ref="B12:L14"/>
    <mergeCell ref="B15:L15"/>
    <mergeCell ref="C47:F47"/>
    <mergeCell ref="I47:J47"/>
    <mergeCell ref="B49:L51"/>
    <mergeCell ref="B52:L52"/>
    <mergeCell ref="B66:L66"/>
    <mergeCell ref="B67:L67"/>
    <mergeCell ref="C68:J68"/>
    <mergeCell ref="C69:J69"/>
    <mergeCell ref="B59:L60"/>
    <mergeCell ref="B61:L61"/>
    <mergeCell ref="C62:J62"/>
    <mergeCell ref="C63:J63"/>
    <mergeCell ref="C64:K64"/>
    <mergeCell ref="C65:K65"/>
    <mergeCell ref="B74:L76"/>
    <mergeCell ref="B77:L77"/>
    <mergeCell ref="C78:J78"/>
    <mergeCell ref="C70:J70"/>
    <mergeCell ref="C71:J71"/>
    <mergeCell ref="C72:J72"/>
    <mergeCell ref="B85:J85"/>
    <mergeCell ref="B86:L87"/>
    <mergeCell ref="B88:K88"/>
    <mergeCell ref="C89:K89"/>
    <mergeCell ref="B90:B91"/>
    <mergeCell ref="C90:D91"/>
    <mergeCell ref="E90:K90"/>
    <mergeCell ref="E91:K91"/>
    <mergeCell ref="C79:J79"/>
    <mergeCell ref="C80:J80"/>
    <mergeCell ref="C81:J81"/>
    <mergeCell ref="C82:J82"/>
    <mergeCell ref="C83:J83"/>
    <mergeCell ref="C84:J84"/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  <mergeCell ref="B121:D121"/>
    <mergeCell ref="E121:F121"/>
    <mergeCell ref="G121:H121"/>
    <mergeCell ref="I121:J121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24"/>
  <sheetViews>
    <sheetView topLeftCell="B100" workbookViewId="0">
      <selection activeCell="L11" sqref="L11"/>
    </sheetView>
  </sheetViews>
  <sheetFormatPr defaultRowHeight="15.75" x14ac:dyDescent="0.2"/>
  <cols>
    <col min="1" max="11" width="12.42578125" style="14" customWidth="1"/>
    <col min="12" max="12" width="24.5703125" style="14" customWidth="1"/>
    <col min="13" max="13" width="12.42578125" style="14" customWidth="1"/>
    <col min="14" max="14" width="17.5703125" style="14" customWidth="1"/>
    <col min="15" max="15" width="17.42578125" style="14" customWidth="1"/>
  </cols>
  <sheetData>
    <row r="1" spans="1:12" ht="17.25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12" ht="17.25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</row>
    <row r="3" spans="1:12" ht="17.25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12" ht="17.25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12" ht="17.25" customHeight="1" thickTop="1" thickBot="1" x14ac:dyDescent="0.25">
      <c r="A5" s="2"/>
      <c r="B5" s="151" t="s">
        <v>22</v>
      </c>
      <c r="C5" s="151"/>
      <c r="D5" s="151"/>
      <c r="E5" s="152" t="s">
        <v>133</v>
      </c>
      <c r="F5" s="152"/>
      <c r="G5" s="152"/>
      <c r="H5" s="152"/>
      <c r="I5" s="152"/>
      <c r="J5" s="152"/>
      <c r="K5" s="7"/>
      <c r="L5" s="8"/>
    </row>
    <row r="6" spans="1:12" ht="17.25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2" ht="17.25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12" ht="17.25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</row>
    <row r="9" spans="1:12" ht="17.25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20">
        <v>2023</v>
      </c>
    </row>
    <row r="10" spans="1:12" ht="17.25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12" ht="17.25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3</v>
      </c>
    </row>
    <row r="12" spans="1:12" ht="17.25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ht="17.25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ht="17.25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17.25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17.25" thickTop="1" thickBot="1" x14ac:dyDescent="0.25">
      <c r="A16" s="2"/>
      <c r="B16" s="22">
        <v>1</v>
      </c>
      <c r="C16" s="19" t="s">
        <v>185</v>
      </c>
      <c r="D16" s="19"/>
      <c r="E16" s="19"/>
      <c r="F16" s="19"/>
      <c r="G16" s="19"/>
      <c r="H16" s="19"/>
      <c r="I16" s="19"/>
      <c r="J16" s="19"/>
      <c r="K16" s="19"/>
      <c r="L16" s="23">
        <f>RESUMO!N2</f>
        <v>0</v>
      </c>
    </row>
    <row r="17" spans="1:257" ht="33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82" t="s">
        <v>182</v>
      </c>
    </row>
    <row r="18" spans="1:257" ht="17.25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257" ht="17.25" thickTop="1" thickBot="1" x14ac:dyDescent="0.25">
      <c r="A19" s="2"/>
      <c r="B19" s="107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133"/>
    </row>
    <row r="20" spans="1:257" ht="16.5" thickTop="1" x14ac:dyDescent="0.2">
      <c r="A20" s="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257" x14ac:dyDescent="0.2">
      <c r="A21" s="2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1:257" ht="16.5" thickBot="1" x14ac:dyDescent="0.25">
      <c r="A22" s="2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257" ht="17.25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08" t="s">
        <v>27</v>
      </c>
    </row>
    <row r="24" spans="1:257" ht="17.25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0</v>
      </c>
    </row>
    <row r="25" spans="1:257" ht="17.25" thickTop="1" thickBot="1" x14ac:dyDescent="0.25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257" ht="17.25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0</v>
      </c>
      <c r="N26" s="57"/>
    </row>
    <row r="27" spans="1:257" ht="16.5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257" ht="16.5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257" s="65" customFormat="1" ht="21.75" customHeight="1" thickTop="1" thickBot="1" x14ac:dyDescent="0.25">
      <c r="A29" s="2"/>
      <c r="B29" s="144" t="s">
        <v>37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</row>
    <row r="30" spans="1:257" s="65" customFormat="1" ht="21.75" customHeight="1" thickTop="1" thickBot="1" x14ac:dyDescent="0.25">
      <c r="A30" s="2"/>
      <c r="B30" s="144" t="s">
        <v>108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</row>
    <row r="31" spans="1:257" s="65" customFormat="1" ht="21.75" customHeight="1" thickTop="1" thickBot="1" x14ac:dyDescent="0.25">
      <c r="A31" s="2"/>
      <c r="B31" s="115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/>
      <c r="L31" s="37">
        <f>$L$26*K31</f>
        <v>0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</row>
    <row r="32" spans="1:257" s="65" customFormat="1" ht="21.75" customHeight="1" thickTop="1" thickBot="1" x14ac:dyDescent="0.25">
      <c r="A32" s="2"/>
      <c r="B32" s="115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/>
      <c r="L32" s="37">
        <f t="shared" ref="L32:L33" si="0">$L$26*K32</f>
        <v>0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</row>
    <row r="33" spans="1:257" s="65" customFormat="1" ht="21.75" customHeight="1" thickTop="1" thickBot="1" x14ac:dyDescent="0.25">
      <c r="A33" s="2"/>
      <c r="B33" s="116" t="s">
        <v>31</v>
      </c>
      <c r="C33" s="181" t="s">
        <v>184</v>
      </c>
      <c r="D33" s="182"/>
      <c r="E33" s="182"/>
      <c r="F33" s="182"/>
      <c r="G33" s="182"/>
      <c r="H33" s="182"/>
      <c r="I33" s="182"/>
      <c r="J33" s="182"/>
      <c r="K33" s="131"/>
      <c r="L33" s="37">
        <f t="shared" si="0"/>
        <v>0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</row>
    <row r="34" spans="1:257" s="65" customFormat="1" ht="21.75" customHeight="1" thickTop="1" thickBot="1" x14ac:dyDescent="0.25">
      <c r="A34" s="2"/>
      <c r="B34" s="119"/>
      <c r="C34" s="175" t="s">
        <v>170</v>
      </c>
      <c r="D34" s="175"/>
      <c r="E34" s="175"/>
      <c r="F34" s="175"/>
      <c r="G34" s="175"/>
      <c r="H34" s="175"/>
      <c r="I34" s="175"/>
      <c r="J34" s="175"/>
      <c r="K34" s="105">
        <f>SUM(K31:K33)</f>
        <v>0</v>
      </c>
      <c r="L34" s="31">
        <f>SUM(L31:L33)</f>
        <v>0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</row>
    <row r="35" spans="1:257" s="65" customFormat="1" ht="21.75" customHeight="1" thickTop="1" thickBot="1" x14ac:dyDescent="0.25">
      <c r="A35" s="2"/>
      <c r="B35" s="115" t="s">
        <v>32</v>
      </c>
      <c r="C35" s="174" t="s">
        <v>171</v>
      </c>
      <c r="D35" s="174"/>
      <c r="E35" s="174"/>
      <c r="F35" s="174"/>
      <c r="G35" s="174"/>
      <c r="H35" s="174"/>
      <c r="I35" s="174"/>
      <c r="J35" s="174"/>
      <c r="K35" s="131">
        <f>K40*K34</f>
        <v>0</v>
      </c>
      <c r="L35" s="62">
        <f>$L$26*K35</f>
        <v>0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</row>
    <row r="36" spans="1:257" s="65" customFormat="1" ht="21.75" customHeight="1" thickTop="1" thickBot="1" x14ac:dyDescent="0.25">
      <c r="A36" s="2"/>
      <c r="B36" s="119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</v>
      </c>
      <c r="L36" s="31">
        <f>SUM(L34:L35)</f>
        <v>0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</row>
    <row r="37" spans="1:257" s="65" customFormat="1" ht="21.75" customHeight="1" thickTop="1" x14ac:dyDescent="0.2">
      <c r="A37" s="2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</row>
    <row r="38" spans="1:257" s="65" customFormat="1" ht="55.15" customHeight="1" thickBot="1" x14ac:dyDescent="0.25">
      <c r="A38" s="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</row>
    <row r="39" spans="1:257" ht="17.25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257" ht="17.25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0.33800000000000008</v>
      </c>
      <c r="L40" s="31">
        <f>SUM(L41:L48)</f>
        <v>0</v>
      </c>
    </row>
    <row r="41" spans="1:257" s="65" customFormat="1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0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</row>
    <row r="42" spans="1:257" s="65" customFormat="1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0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</row>
    <row r="43" spans="1:257" s="65" customFormat="1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1">K43*$L$26</f>
        <v>0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</row>
    <row r="44" spans="1:257" s="65" customFormat="1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1"/>
        <v>0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</row>
    <row r="45" spans="1:257" s="65" customFormat="1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1"/>
        <v>0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</row>
    <row r="46" spans="1:257" s="65" customFormat="1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1"/>
        <v>0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</row>
    <row r="47" spans="1:257" s="65" customFormat="1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/>
      <c r="H47" s="36" t="s">
        <v>11</v>
      </c>
      <c r="I47" s="201"/>
      <c r="J47" s="201"/>
      <c r="K47" s="134">
        <f>G47*I47</f>
        <v>0</v>
      </c>
      <c r="L47" s="72">
        <f t="shared" si="1"/>
        <v>0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</row>
    <row r="48" spans="1:257" s="65" customFormat="1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1"/>
        <v>0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</row>
    <row r="49" spans="1:257" ht="16.5" thickTop="1" x14ac:dyDescent="0.2">
      <c r="A49" s="2"/>
      <c r="B49" s="190" t="s">
        <v>194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257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257" ht="16.5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257" ht="17.25" thickTop="1" thickBot="1" x14ac:dyDescent="0.25">
      <c r="A52" s="2"/>
      <c r="B52" s="144" t="s">
        <v>47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257" ht="17.25" thickTop="1" thickBot="1" x14ac:dyDescent="0.25">
      <c r="A53" s="2"/>
      <c r="B53" s="108" t="s">
        <v>28</v>
      </c>
      <c r="C53" s="142" t="s">
        <v>107</v>
      </c>
      <c r="D53" s="142"/>
      <c r="E53" s="142"/>
      <c r="F53" s="142"/>
      <c r="G53" s="142"/>
      <c r="H53" s="142"/>
      <c r="I53" s="142"/>
      <c r="J53" s="142"/>
      <c r="K53" s="142"/>
      <c r="L53" s="37">
        <f>RESUMO!N4*4*22-(L24*0.06)</f>
        <v>0</v>
      </c>
    </row>
    <row r="54" spans="1:257" ht="17.25" thickTop="1" thickBot="1" x14ac:dyDescent="0.25">
      <c r="A54" s="2"/>
      <c r="B54" s="108" t="s">
        <v>30</v>
      </c>
      <c r="C54" s="142" t="s">
        <v>48</v>
      </c>
      <c r="D54" s="142"/>
      <c r="E54" s="142"/>
      <c r="F54" s="142"/>
      <c r="G54" s="142"/>
      <c r="H54" s="142"/>
      <c r="I54" s="142"/>
      <c r="J54" s="142"/>
      <c r="K54" s="142"/>
      <c r="L54" s="37">
        <f>22*RESUMO!N3*0.8</f>
        <v>0</v>
      </c>
    </row>
    <row r="55" spans="1:257" ht="17.25" thickTop="1" thickBot="1" x14ac:dyDescent="0.25">
      <c r="A55" s="2"/>
      <c r="B55" s="108" t="s">
        <v>31</v>
      </c>
      <c r="C55" s="142" t="s">
        <v>103</v>
      </c>
      <c r="D55" s="142"/>
      <c r="E55" s="142"/>
      <c r="F55" s="142"/>
      <c r="G55" s="142"/>
      <c r="H55" s="142"/>
      <c r="I55" s="142"/>
      <c r="J55" s="142"/>
      <c r="K55" s="142"/>
      <c r="L55" s="37">
        <f>RESUMO!M5</f>
        <v>0</v>
      </c>
    </row>
    <row r="56" spans="1:257" ht="17.25" thickTop="1" thickBot="1" x14ac:dyDescent="0.25">
      <c r="A56" s="2"/>
      <c r="B56" s="108" t="s">
        <v>32</v>
      </c>
      <c r="C56" s="143" t="s">
        <v>49</v>
      </c>
      <c r="D56" s="143"/>
      <c r="E56" s="143"/>
      <c r="F56" s="143"/>
      <c r="G56" s="143"/>
      <c r="H56" s="143"/>
      <c r="I56" s="143"/>
      <c r="J56" s="143"/>
      <c r="K56" s="143"/>
      <c r="L56" s="62"/>
      <c r="O56" s="66"/>
    </row>
    <row r="57" spans="1:257" ht="17.25" thickTop="1" thickBot="1" x14ac:dyDescent="0.25">
      <c r="A57" s="2"/>
      <c r="B57" s="108" t="s">
        <v>33</v>
      </c>
      <c r="C57" s="142" t="s">
        <v>36</v>
      </c>
      <c r="D57" s="142"/>
      <c r="E57" s="142"/>
      <c r="F57" s="142"/>
      <c r="G57" s="142"/>
      <c r="H57" s="142"/>
      <c r="I57" s="142"/>
      <c r="J57" s="142"/>
      <c r="K57" s="142"/>
      <c r="L57" s="62">
        <v>0</v>
      </c>
      <c r="O57" s="66"/>
    </row>
    <row r="58" spans="1:257" ht="17.25" thickTop="1" thickBot="1" x14ac:dyDescent="0.25">
      <c r="A58" s="2"/>
      <c r="B58" s="108"/>
      <c r="C58" s="145" t="s">
        <v>50</v>
      </c>
      <c r="D58" s="145"/>
      <c r="E58" s="145"/>
      <c r="F58" s="145"/>
      <c r="G58" s="145"/>
      <c r="H58" s="145"/>
      <c r="I58" s="145"/>
      <c r="J58" s="145"/>
      <c r="K58" s="145"/>
      <c r="L58" s="31">
        <f>SUM(L53:L57)</f>
        <v>0</v>
      </c>
      <c r="O58" s="66"/>
    </row>
    <row r="59" spans="1:257" ht="16.5" customHeight="1" thickTop="1" x14ac:dyDescent="0.2">
      <c r="A59" s="2"/>
      <c r="B59" s="184" t="s">
        <v>104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1:257" ht="16.5" thickBot="1" x14ac:dyDescent="0.25">
      <c r="A60" s="2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7"/>
    </row>
    <row r="61" spans="1:257" ht="17.25" thickTop="1" thickBot="1" x14ac:dyDescent="0.25">
      <c r="A61" s="2"/>
      <c r="B61" s="145" t="s">
        <v>51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257" s="65" customFormat="1" ht="21.75" customHeight="1" thickTop="1" thickBot="1" x14ac:dyDescent="0.25">
      <c r="A62" s="2"/>
      <c r="B62" s="48" t="s">
        <v>52</v>
      </c>
      <c r="C62" s="142" t="s">
        <v>105</v>
      </c>
      <c r="D62" s="142"/>
      <c r="E62" s="142"/>
      <c r="F62" s="142"/>
      <c r="G62" s="142"/>
      <c r="H62" s="142"/>
      <c r="I62" s="142"/>
      <c r="J62" s="142"/>
      <c r="K62" s="49">
        <f>K36</f>
        <v>0</v>
      </c>
      <c r="L62" s="37">
        <f>L36</f>
        <v>0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</row>
    <row r="63" spans="1:257" s="65" customFormat="1" ht="21.75" customHeight="1" thickTop="1" thickBot="1" x14ac:dyDescent="0.25">
      <c r="A63" s="2"/>
      <c r="B63" s="48" t="s">
        <v>53</v>
      </c>
      <c r="C63" s="142" t="s">
        <v>54</v>
      </c>
      <c r="D63" s="142"/>
      <c r="E63" s="142"/>
      <c r="F63" s="142"/>
      <c r="G63" s="142"/>
      <c r="H63" s="142"/>
      <c r="I63" s="142"/>
      <c r="J63" s="142"/>
      <c r="K63" s="49">
        <f>K40</f>
        <v>0.33800000000000008</v>
      </c>
      <c r="L63" s="37">
        <f>L40</f>
        <v>0</v>
      </c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  <c r="IW63" s="14"/>
    </row>
    <row r="64" spans="1:257" s="65" customFormat="1" ht="21.75" customHeight="1" thickTop="1" thickBot="1" x14ac:dyDescent="0.25">
      <c r="A64" s="2"/>
      <c r="B64" s="48" t="s">
        <v>55</v>
      </c>
      <c r="C64" s="142" t="s">
        <v>56</v>
      </c>
      <c r="D64" s="142"/>
      <c r="E64" s="142"/>
      <c r="F64" s="142"/>
      <c r="G64" s="142"/>
      <c r="H64" s="142"/>
      <c r="I64" s="142"/>
      <c r="J64" s="142"/>
      <c r="K64" s="142"/>
      <c r="L64" s="37">
        <f>L58</f>
        <v>0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  <c r="IW64" s="14"/>
    </row>
    <row r="65" spans="1:15" ht="17.25" thickTop="1" thickBot="1" x14ac:dyDescent="0.25">
      <c r="A65" s="2"/>
      <c r="B65" s="108"/>
      <c r="C65" s="145" t="s">
        <v>50</v>
      </c>
      <c r="D65" s="145"/>
      <c r="E65" s="145"/>
      <c r="F65" s="145"/>
      <c r="G65" s="145"/>
      <c r="H65" s="145"/>
      <c r="I65" s="145"/>
      <c r="J65" s="145"/>
      <c r="K65" s="145"/>
      <c r="L65" s="31">
        <f>L62+L63+L64</f>
        <v>0</v>
      </c>
    </row>
    <row r="66" spans="1:15" ht="17.25" thickTop="1" thickBot="1" x14ac:dyDescent="0.25">
      <c r="A66" s="1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12"/>
      <c r="N66" s="12"/>
      <c r="O66" s="12"/>
    </row>
    <row r="67" spans="1:15" s="12" customFormat="1" ht="21.75" customHeight="1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</row>
    <row r="68" spans="1:15" s="12" customFormat="1" ht="21.75" customHeight="1" thickTop="1" thickBot="1" x14ac:dyDescent="0.25">
      <c r="A68" s="11"/>
      <c r="B68" s="115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/>
      <c r="L68" s="30">
        <f>K68*$L$26</f>
        <v>0</v>
      </c>
    </row>
    <row r="69" spans="1:15" s="12" customFormat="1" ht="21.75" customHeight="1" thickTop="1" thickBot="1" x14ac:dyDescent="0.25">
      <c r="A69" s="11"/>
      <c r="B69" s="115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0</v>
      </c>
      <c r="L69" s="30">
        <f>K69*$L$26</f>
        <v>0</v>
      </c>
    </row>
    <row r="70" spans="1:15" s="12" customFormat="1" ht="21.75" customHeight="1" thickTop="1" thickBot="1" x14ac:dyDescent="0.25">
      <c r="A70" s="11"/>
      <c r="B70" s="115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/>
      <c r="L70" s="30">
        <f t="shared" ref="L70:L72" si="2">K70*$L$26</f>
        <v>0</v>
      </c>
    </row>
    <row r="71" spans="1:15" s="12" customFormat="1" ht="30" customHeight="1" thickTop="1" thickBot="1" x14ac:dyDescent="0.25">
      <c r="A71" s="11"/>
      <c r="B71" s="115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$K$40*K70</f>
        <v>0</v>
      </c>
      <c r="L71" s="30">
        <f t="shared" si="2"/>
        <v>0</v>
      </c>
    </row>
    <row r="72" spans="1:15" s="12" customFormat="1" ht="30" customHeight="1" thickTop="1" thickBot="1" x14ac:dyDescent="0.25">
      <c r="A72" s="11"/>
      <c r="B72" s="115" t="s">
        <v>33</v>
      </c>
      <c r="C72" s="208" t="s">
        <v>173</v>
      </c>
      <c r="D72" s="208"/>
      <c r="E72" s="208"/>
      <c r="F72" s="208"/>
      <c r="G72" s="208"/>
      <c r="H72" s="208"/>
      <c r="I72" s="208"/>
      <c r="J72" s="208"/>
      <c r="K72" s="132"/>
      <c r="L72" s="30">
        <f t="shared" si="2"/>
        <v>0</v>
      </c>
    </row>
    <row r="73" spans="1:15" s="12" customFormat="1" ht="21.75" customHeight="1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0</v>
      </c>
      <c r="L73" s="39">
        <f>SUM(L68:L72)</f>
        <v>0</v>
      </c>
    </row>
    <row r="74" spans="1:15" ht="16.5" customHeight="1" thickTop="1" x14ac:dyDescent="0.2">
      <c r="A74" s="11"/>
      <c r="B74" s="184" t="s">
        <v>109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4"/>
      <c r="M74" s="12"/>
      <c r="N74" s="12"/>
      <c r="O74" s="12"/>
    </row>
    <row r="75" spans="1:15" x14ac:dyDescent="0.2">
      <c r="A75" s="11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1"/>
      <c r="M75" s="12"/>
      <c r="N75" s="12"/>
      <c r="O75" s="12"/>
    </row>
    <row r="76" spans="1:15" ht="16.5" thickBot="1" x14ac:dyDescent="0.25">
      <c r="A76" s="11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7"/>
      <c r="M76" s="12"/>
      <c r="N76" s="12"/>
      <c r="O76" s="12"/>
    </row>
    <row r="77" spans="1:15" s="12" customFormat="1" ht="21.75" customHeight="1" thickTop="1" thickBot="1" x14ac:dyDescent="0.25">
      <c r="A77" s="11"/>
      <c r="B77" s="144" t="s">
        <v>106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</row>
    <row r="78" spans="1:15" s="12" customFormat="1" ht="21.75" customHeight="1" thickTop="1" thickBot="1" x14ac:dyDescent="0.25">
      <c r="A78" s="11"/>
      <c r="B78" s="115" t="s">
        <v>28</v>
      </c>
      <c r="C78" s="142" t="s">
        <v>62</v>
      </c>
      <c r="D78" s="142"/>
      <c r="E78" s="142"/>
      <c r="F78" s="142"/>
      <c r="G78" s="142"/>
      <c r="H78" s="142"/>
      <c r="I78" s="142"/>
      <c r="J78" s="142"/>
      <c r="K78" s="132"/>
      <c r="L78" s="30">
        <f t="shared" ref="L78:L83" si="3">K78*$L$26</f>
        <v>0</v>
      </c>
      <c r="M78" s="64"/>
      <c r="N78" s="63"/>
    </row>
    <row r="79" spans="1:15" s="12" customFormat="1" ht="21.75" customHeight="1" thickTop="1" thickBot="1" x14ac:dyDescent="0.25">
      <c r="A79" s="11"/>
      <c r="B79" s="115" t="s">
        <v>30</v>
      </c>
      <c r="C79" s="142" t="s">
        <v>63</v>
      </c>
      <c r="D79" s="142"/>
      <c r="E79" s="142"/>
      <c r="F79" s="142"/>
      <c r="G79" s="142"/>
      <c r="H79" s="142"/>
      <c r="I79" s="142"/>
      <c r="J79" s="142"/>
      <c r="K79" s="49"/>
      <c r="L79" s="30">
        <f t="shared" si="3"/>
        <v>0</v>
      </c>
    </row>
    <row r="80" spans="1:15" s="12" customFormat="1" ht="21.75" customHeight="1" thickTop="1" thickBot="1" x14ac:dyDescent="0.25">
      <c r="A80" s="11"/>
      <c r="B80" s="115" t="s">
        <v>31</v>
      </c>
      <c r="C80" s="142" t="s">
        <v>64</v>
      </c>
      <c r="D80" s="142"/>
      <c r="E80" s="142"/>
      <c r="F80" s="142"/>
      <c r="G80" s="142"/>
      <c r="H80" s="142"/>
      <c r="I80" s="142"/>
      <c r="J80" s="142"/>
      <c r="K80" s="49"/>
      <c r="L80" s="30">
        <f t="shared" si="3"/>
        <v>0</v>
      </c>
    </row>
    <row r="81" spans="1:15" s="12" customFormat="1" ht="21.75" customHeight="1" thickTop="1" thickBot="1" x14ac:dyDescent="0.25">
      <c r="A81" s="11"/>
      <c r="B81" s="115" t="s">
        <v>32</v>
      </c>
      <c r="C81" s="142" t="s">
        <v>65</v>
      </c>
      <c r="D81" s="142"/>
      <c r="E81" s="142"/>
      <c r="F81" s="142"/>
      <c r="G81" s="142"/>
      <c r="H81" s="142"/>
      <c r="I81" s="142"/>
      <c r="J81" s="142"/>
      <c r="K81" s="49"/>
      <c r="L81" s="30">
        <f t="shared" si="3"/>
        <v>0</v>
      </c>
    </row>
    <row r="82" spans="1:15" s="12" customFormat="1" ht="21.75" customHeight="1" thickTop="1" thickBot="1" x14ac:dyDescent="0.25">
      <c r="A82" s="11"/>
      <c r="B82" s="115" t="s">
        <v>33</v>
      </c>
      <c r="C82" s="142" t="s">
        <v>66</v>
      </c>
      <c r="D82" s="142"/>
      <c r="E82" s="142"/>
      <c r="F82" s="142"/>
      <c r="G82" s="142"/>
      <c r="H82" s="142"/>
      <c r="I82" s="142"/>
      <c r="J82" s="142"/>
      <c r="K82" s="49"/>
      <c r="L82" s="30">
        <f t="shared" si="3"/>
        <v>0</v>
      </c>
    </row>
    <row r="83" spans="1:15" s="12" customFormat="1" ht="21.75" customHeight="1" thickTop="1" thickBot="1" x14ac:dyDescent="0.25">
      <c r="A83" s="11"/>
      <c r="B83" s="115" t="s">
        <v>34</v>
      </c>
      <c r="C83" s="142" t="s">
        <v>36</v>
      </c>
      <c r="D83" s="142"/>
      <c r="E83" s="142"/>
      <c r="F83" s="142"/>
      <c r="G83" s="142"/>
      <c r="H83" s="142"/>
      <c r="I83" s="142"/>
      <c r="J83" s="142"/>
      <c r="K83" s="49"/>
      <c r="L83" s="30">
        <f t="shared" si="3"/>
        <v>0</v>
      </c>
    </row>
    <row r="84" spans="1:15" s="12" customFormat="1" ht="21.75" customHeight="1" thickTop="1" thickBot="1" x14ac:dyDescent="0.25">
      <c r="A84" s="11"/>
      <c r="B84" s="115" t="s">
        <v>35</v>
      </c>
      <c r="C84" s="142" t="s">
        <v>94</v>
      </c>
      <c r="D84" s="142"/>
      <c r="E84" s="142"/>
      <c r="F84" s="142"/>
      <c r="G84" s="142"/>
      <c r="H84" s="142"/>
      <c r="I84" s="142"/>
      <c r="J84" s="142"/>
      <c r="K84" s="132">
        <f>(K78+K79+K80+K81+K82+K83)*K40</f>
        <v>0</v>
      </c>
      <c r="L84" s="30">
        <f>L26*K84</f>
        <v>0</v>
      </c>
    </row>
    <row r="85" spans="1:15" s="12" customFormat="1" ht="21.75" customHeight="1" thickTop="1" thickBot="1" x14ac:dyDescent="0.25">
      <c r="A85" s="11"/>
      <c r="B85" s="212" t="s">
        <v>50</v>
      </c>
      <c r="C85" s="212"/>
      <c r="D85" s="212"/>
      <c r="E85" s="212"/>
      <c r="F85" s="212"/>
      <c r="G85" s="212"/>
      <c r="H85" s="212"/>
      <c r="I85" s="212"/>
      <c r="J85" s="212"/>
      <c r="K85" s="56">
        <f>SUM(K78:K84)</f>
        <v>0</v>
      </c>
      <c r="L85" s="39">
        <f>L78+L79+L80+L81+L82+L84</f>
        <v>0</v>
      </c>
    </row>
    <row r="86" spans="1:15" ht="16.5" customHeight="1" thickTop="1" x14ac:dyDescent="0.2">
      <c r="A86" s="11"/>
      <c r="B86" s="184" t="s">
        <v>192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  <c r="M86" s="12"/>
      <c r="N86" s="12"/>
      <c r="O86" s="12"/>
    </row>
    <row r="87" spans="1:15" ht="36" customHeight="1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  <c r="M87" s="12"/>
      <c r="N87" s="12"/>
      <c r="O87" s="12"/>
    </row>
    <row r="88" spans="1:15" ht="17.25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108" t="s">
        <v>67</v>
      </c>
    </row>
    <row r="89" spans="1:15" ht="17.25" thickTop="1" thickBot="1" x14ac:dyDescent="0.25">
      <c r="A89" s="2"/>
      <c r="B89" s="108" t="s">
        <v>28</v>
      </c>
      <c r="C89" s="143" t="s">
        <v>68</v>
      </c>
      <c r="D89" s="143"/>
      <c r="E89" s="143"/>
      <c r="F89" s="143"/>
      <c r="G89" s="143"/>
      <c r="H89" s="143"/>
      <c r="I89" s="143"/>
      <c r="J89" s="143"/>
      <c r="K89" s="143"/>
      <c r="L89" s="72"/>
    </row>
    <row r="90" spans="1:15" ht="17.25" thickTop="1" thickBot="1" x14ac:dyDescent="0.25">
      <c r="A90" s="2"/>
      <c r="B90" s="145" t="s">
        <v>30</v>
      </c>
      <c r="C90" s="213" t="s">
        <v>36</v>
      </c>
      <c r="D90" s="213"/>
      <c r="E90" s="214" t="s">
        <v>110</v>
      </c>
      <c r="F90" s="214"/>
      <c r="G90" s="214"/>
      <c r="H90" s="214"/>
      <c r="I90" s="214"/>
      <c r="J90" s="214"/>
      <c r="K90" s="214"/>
      <c r="L90" s="72">
        <v>0</v>
      </c>
      <c r="N90" s="74"/>
      <c r="O90" s="73"/>
    </row>
    <row r="91" spans="1:15" ht="17.25" customHeight="1" thickTop="1" thickBot="1" x14ac:dyDescent="0.25">
      <c r="A91" s="2"/>
      <c r="B91" s="145"/>
      <c r="C91" s="213"/>
      <c r="D91" s="213"/>
      <c r="E91" s="214" t="s">
        <v>111</v>
      </c>
      <c r="F91" s="214"/>
      <c r="G91" s="214"/>
      <c r="H91" s="214"/>
      <c r="I91" s="214"/>
      <c r="J91" s="214"/>
      <c r="K91" s="214"/>
      <c r="L91" s="72">
        <v>0</v>
      </c>
      <c r="N91" s="75"/>
      <c r="O91" s="73"/>
    </row>
    <row r="92" spans="1:15" ht="17.25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0</v>
      </c>
      <c r="M92" s="12"/>
      <c r="N92" s="75"/>
      <c r="O92" s="73"/>
    </row>
    <row r="93" spans="1:15" ht="17.25" customHeight="1" thickTop="1" thickBot="1" x14ac:dyDescent="0.25">
      <c r="A93" s="11"/>
      <c r="B93" s="184" t="s">
        <v>114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4"/>
      <c r="M93" s="12"/>
      <c r="N93" s="12"/>
      <c r="O93" s="12"/>
    </row>
    <row r="94" spans="1:15" ht="17.25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108" t="s">
        <v>27</v>
      </c>
      <c r="M94" s="12"/>
      <c r="N94" s="12"/>
      <c r="O94" s="12"/>
    </row>
    <row r="95" spans="1:15" ht="17.25" thickTop="1" thickBot="1" x14ac:dyDescent="0.25">
      <c r="A95" s="11"/>
      <c r="B95" s="108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/>
      <c r="L95" s="30">
        <f>K95*L115</f>
        <v>0</v>
      </c>
      <c r="M95" s="12"/>
      <c r="N95" s="12"/>
      <c r="O95" s="12"/>
    </row>
    <row r="96" spans="1:15" ht="17.25" thickTop="1" thickBot="1" x14ac:dyDescent="0.25">
      <c r="A96" s="11"/>
      <c r="B96" s="108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/>
      <c r="L96" s="30">
        <f>(L115+L95)*K96</f>
        <v>0</v>
      </c>
      <c r="M96" s="12"/>
      <c r="N96" s="12"/>
      <c r="O96" s="12"/>
    </row>
    <row r="97" spans="1:257" ht="17.25" thickTop="1" thickBot="1" x14ac:dyDescent="0.25">
      <c r="A97" s="11"/>
      <c r="B97" s="145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K97" s="12"/>
      <c r="L97" s="50"/>
      <c r="M97" s="12"/>
      <c r="N97" s="12"/>
      <c r="O97" s="12"/>
    </row>
    <row r="98" spans="1:257" ht="17.25" thickTop="1" thickBot="1" x14ac:dyDescent="0.25">
      <c r="A98" s="11"/>
      <c r="B98" s="145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</v>
      </c>
      <c r="K98" s="52"/>
      <c r="L98" s="58">
        <f>((L115+L95+L96)/(1-J98))*K98</f>
        <v>0</v>
      </c>
      <c r="M98" s="12"/>
      <c r="N98" s="12"/>
      <c r="O98" s="12"/>
    </row>
    <row r="99" spans="1:257" ht="17.25" thickTop="1" thickBot="1" x14ac:dyDescent="0.25">
      <c r="A99" s="11"/>
      <c r="B99" s="145"/>
      <c r="C99" s="19"/>
      <c r="D99" s="19"/>
      <c r="E99" s="19"/>
      <c r="F99" s="19"/>
      <c r="G99" s="19" t="s">
        <v>18</v>
      </c>
      <c r="H99" s="42"/>
      <c r="I99" s="42"/>
      <c r="J99" s="232"/>
      <c r="K99" s="52"/>
      <c r="L99" s="58">
        <f>((L115+L95+L96)/(1-J98))*K99</f>
        <v>0</v>
      </c>
      <c r="M99" s="12"/>
      <c r="N99" s="12"/>
      <c r="O99" s="12"/>
    </row>
    <row r="100" spans="1:257" ht="17.25" thickTop="1" thickBot="1" x14ac:dyDescent="0.25">
      <c r="A100" s="11"/>
      <c r="B100" s="145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/>
      <c r="L100" s="58">
        <f>((L115+L95+L96)/(1-J98))*K100</f>
        <v>0</v>
      </c>
      <c r="M100" s="12"/>
      <c r="N100" s="12"/>
      <c r="O100" s="12"/>
    </row>
    <row r="101" spans="1:257" ht="17.25" thickTop="1" thickBot="1" x14ac:dyDescent="0.25">
      <c r="A101" s="11"/>
      <c r="B101" s="109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0</v>
      </c>
      <c r="M101" s="12"/>
      <c r="N101" s="12"/>
      <c r="O101" s="12"/>
    </row>
    <row r="102" spans="1:257" ht="16.5" customHeight="1" thickTop="1" x14ac:dyDescent="0.2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  <c r="M102" s="12"/>
      <c r="N102" s="12"/>
      <c r="O102" s="12"/>
    </row>
    <row r="103" spans="1:257" ht="16.5" thickBot="1" x14ac:dyDescent="0.25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  <c r="M103" s="12"/>
      <c r="N103" s="12"/>
      <c r="O103" s="12"/>
    </row>
    <row r="104" spans="1:257" hidden="1" x14ac:dyDescent="0.2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  <c r="M104" s="12"/>
      <c r="N104" s="12"/>
      <c r="O104" s="12"/>
    </row>
    <row r="105" spans="1:257" hidden="1" x14ac:dyDescent="0.2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  <c r="M105" s="12"/>
      <c r="N105" s="12"/>
      <c r="O105" s="12"/>
    </row>
    <row r="106" spans="1:257" hidden="1" x14ac:dyDescent="0.2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  <c r="M106" s="12"/>
      <c r="N106" s="12"/>
      <c r="O106" s="12"/>
    </row>
    <row r="107" spans="1:257" ht="16.5" hidden="1" thickBot="1" x14ac:dyDescent="0.25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257" ht="17.25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</row>
    <row r="109" spans="1:257" ht="17.25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108" t="s">
        <v>67</v>
      </c>
    </row>
    <row r="110" spans="1:257" s="65" customFormat="1" ht="21.75" customHeight="1" thickTop="1" thickBot="1" x14ac:dyDescent="0.25">
      <c r="A110" s="2"/>
      <c r="B110" s="115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0</v>
      </c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  <c r="IW110" s="14"/>
    </row>
    <row r="111" spans="1:257" s="65" customFormat="1" ht="21.75" customHeight="1" thickTop="1" thickBot="1" x14ac:dyDescent="0.25">
      <c r="A111" s="2"/>
      <c r="B111" s="115" t="s">
        <v>30</v>
      </c>
      <c r="C111" s="221" t="s">
        <v>72</v>
      </c>
      <c r="D111" s="221"/>
      <c r="E111" s="221"/>
      <c r="F111" s="221"/>
      <c r="G111" s="221"/>
      <c r="H111" s="221"/>
      <c r="I111" s="221"/>
      <c r="J111" s="221"/>
      <c r="K111" s="221"/>
      <c r="L111" s="30">
        <f>L65</f>
        <v>0</v>
      </c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  <c r="IW111" s="14"/>
    </row>
    <row r="112" spans="1:257" s="65" customFormat="1" ht="21.75" customHeight="1" thickTop="1" thickBot="1" x14ac:dyDescent="0.25">
      <c r="A112" s="2"/>
      <c r="B112" s="115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0</v>
      </c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  <c r="IW112" s="14"/>
    </row>
    <row r="113" spans="1:257" s="65" customFormat="1" ht="21.75" customHeight="1" thickTop="1" thickBot="1" x14ac:dyDescent="0.25">
      <c r="A113" s="2"/>
      <c r="B113" s="115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0</v>
      </c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  <c r="IW113" s="14"/>
    </row>
    <row r="114" spans="1:257" s="65" customFormat="1" ht="21.75" customHeight="1" thickTop="1" thickBot="1" x14ac:dyDescent="0.25">
      <c r="A114" s="2"/>
      <c r="B114" s="115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0</v>
      </c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  <c r="IW114" s="14"/>
    </row>
    <row r="115" spans="1:257" ht="17.25" thickTop="1" thickBot="1" x14ac:dyDescent="0.25">
      <c r="A115" s="2"/>
      <c r="B115" s="144" t="s">
        <v>75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39">
        <f>SUM(L110:L114)</f>
        <v>0</v>
      </c>
      <c r="M115" s="13"/>
    </row>
    <row r="116" spans="1:257" ht="17.25" thickTop="1" thickBot="1" x14ac:dyDescent="0.25">
      <c r="A116" s="11"/>
      <c r="B116" s="108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0</v>
      </c>
      <c r="M116" s="12"/>
      <c r="N116" s="12"/>
      <c r="O116" s="12"/>
    </row>
    <row r="117" spans="1:257" ht="17.25" customHeight="1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0</v>
      </c>
    </row>
    <row r="118" spans="1:257" ht="17.25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</row>
    <row r="119" spans="1:257" ht="17.25" thickTop="1" thickBot="1" x14ac:dyDescent="0.25">
      <c r="A119" s="2"/>
      <c r="B119" s="145" t="s">
        <v>78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257" ht="64.5" customHeight="1" thickTop="1" thickBot="1" x14ac:dyDescent="0.25">
      <c r="A120" s="2"/>
      <c r="B120" s="237" t="s">
        <v>79</v>
      </c>
      <c r="C120" s="237"/>
      <c r="D120" s="237"/>
      <c r="E120" s="238" t="s">
        <v>80</v>
      </c>
      <c r="F120" s="238"/>
      <c r="G120" s="238" t="s">
        <v>81</v>
      </c>
      <c r="H120" s="238"/>
      <c r="I120" s="238" t="s">
        <v>82</v>
      </c>
      <c r="J120" s="238"/>
      <c r="K120" s="110" t="s">
        <v>83</v>
      </c>
      <c r="L120" s="44" t="s">
        <v>84</v>
      </c>
    </row>
    <row r="121" spans="1:257" ht="17.25" thickTop="1" thickBot="1" x14ac:dyDescent="0.25">
      <c r="A121" s="2"/>
      <c r="B121" s="239" t="s">
        <v>133</v>
      </c>
      <c r="C121" s="239"/>
      <c r="D121" s="239"/>
      <c r="E121" s="240">
        <f>L117</f>
        <v>0</v>
      </c>
      <c r="F121" s="240"/>
      <c r="G121" s="241">
        <v>1</v>
      </c>
      <c r="H121" s="241"/>
      <c r="I121" s="240">
        <f>G121*E121</f>
        <v>0</v>
      </c>
      <c r="J121" s="240"/>
      <c r="K121" s="111">
        <v>3</v>
      </c>
      <c r="L121" s="46">
        <f>ROUND(K121*I121,2)</f>
        <v>0</v>
      </c>
    </row>
    <row r="122" spans="1:257" ht="17.25" thickTop="1" thickBot="1" x14ac:dyDescent="0.25">
      <c r="A122" s="2"/>
      <c r="B122" s="242" t="s">
        <v>85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54">
        <f>L121</f>
        <v>0</v>
      </c>
    </row>
    <row r="123" spans="1:257" ht="17.25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59">
        <f>L122*12</f>
        <v>0</v>
      </c>
    </row>
    <row r="124" spans="1:257" ht="16.5" thickTop="1" x14ac:dyDescent="0.2">
      <c r="L124" s="60" t="s">
        <v>95</v>
      </c>
      <c r="M124" s="61" t="e">
        <f>L117/L26</f>
        <v>#DIV/0!</v>
      </c>
    </row>
  </sheetData>
  <mergeCells count="105">
    <mergeCell ref="B5:D5"/>
    <mergeCell ref="E5:J5"/>
    <mergeCell ref="C7:F7"/>
    <mergeCell ref="G7:L7"/>
    <mergeCell ref="B12:L14"/>
    <mergeCell ref="B15:L15"/>
    <mergeCell ref="B1:J1"/>
    <mergeCell ref="B2:D2"/>
    <mergeCell ref="E2:J2"/>
    <mergeCell ref="B3:D3"/>
    <mergeCell ref="E3:J3"/>
    <mergeCell ref="B4:D4"/>
    <mergeCell ref="E4:G4"/>
    <mergeCell ref="I4:J4"/>
    <mergeCell ref="B37:L38"/>
    <mergeCell ref="C19:K19"/>
    <mergeCell ref="B20:L22"/>
    <mergeCell ref="B23:K23"/>
    <mergeCell ref="B25:L25"/>
    <mergeCell ref="B26:K26"/>
    <mergeCell ref="B27:L28"/>
    <mergeCell ref="B29:L29"/>
    <mergeCell ref="B30:L30"/>
    <mergeCell ref="C31:J31"/>
    <mergeCell ref="C32:J32"/>
    <mergeCell ref="C33:J33"/>
    <mergeCell ref="C34:J34"/>
    <mergeCell ref="C35:J35"/>
    <mergeCell ref="C36:J36"/>
    <mergeCell ref="C45:J45"/>
    <mergeCell ref="C46:J46"/>
    <mergeCell ref="C47:F47"/>
    <mergeCell ref="I47:J47"/>
    <mergeCell ref="B49:L51"/>
    <mergeCell ref="B52:L52"/>
    <mergeCell ref="B39:L39"/>
    <mergeCell ref="B40:J40"/>
    <mergeCell ref="C42:J42"/>
    <mergeCell ref="C43:J43"/>
    <mergeCell ref="C44:J44"/>
    <mergeCell ref="C41:J41"/>
    <mergeCell ref="B59:L60"/>
    <mergeCell ref="B61:L61"/>
    <mergeCell ref="C62:J62"/>
    <mergeCell ref="C63:J63"/>
    <mergeCell ref="C64:K64"/>
    <mergeCell ref="C65:K65"/>
    <mergeCell ref="C53:K53"/>
    <mergeCell ref="C54:K54"/>
    <mergeCell ref="C55:K55"/>
    <mergeCell ref="C56:K56"/>
    <mergeCell ref="C57:K57"/>
    <mergeCell ref="C58:K58"/>
    <mergeCell ref="C72:J72"/>
    <mergeCell ref="B74:L76"/>
    <mergeCell ref="B77:L77"/>
    <mergeCell ref="C78:J78"/>
    <mergeCell ref="B66:L66"/>
    <mergeCell ref="B67:L67"/>
    <mergeCell ref="C68:J68"/>
    <mergeCell ref="C69:J69"/>
    <mergeCell ref="C70:J70"/>
    <mergeCell ref="C71:J71"/>
    <mergeCell ref="B73:J73"/>
    <mergeCell ref="B88:K88"/>
    <mergeCell ref="C89:K89"/>
    <mergeCell ref="B90:B91"/>
    <mergeCell ref="C90:D91"/>
    <mergeCell ref="E90:K90"/>
    <mergeCell ref="E91:K91"/>
    <mergeCell ref="C79:J79"/>
    <mergeCell ref="C80:J80"/>
    <mergeCell ref="C81:J81"/>
    <mergeCell ref="C82:J82"/>
    <mergeCell ref="C83:J83"/>
    <mergeCell ref="C84:J84"/>
    <mergeCell ref="B85:J85"/>
    <mergeCell ref="B86:L87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  <mergeCell ref="B121:D121"/>
    <mergeCell ref="E121:F121"/>
    <mergeCell ref="G121:H121"/>
    <mergeCell ref="I121:J121"/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24"/>
  <sheetViews>
    <sheetView topLeftCell="B97" workbookViewId="0">
      <selection activeCell="K95" sqref="K95:K100"/>
    </sheetView>
  </sheetViews>
  <sheetFormatPr defaultRowHeight="15.75" x14ac:dyDescent="0.2"/>
  <cols>
    <col min="1" max="11" width="12.42578125" style="14" customWidth="1"/>
    <col min="12" max="12" width="24.5703125" style="14" customWidth="1"/>
    <col min="13" max="13" width="12.42578125" style="14" customWidth="1"/>
    <col min="14" max="14" width="17.5703125" style="14" customWidth="1"/>
    <col min="15" max="15" width="17.42578125" style="14" customWidth="1"/>
  </cols>
  <sheetData>
    <row r="1" spans="1:12" ht="17.25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12" ht="17.25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</row>
    <row r="3" spans="1:12" ht="17.25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12" ht="17.25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12" ht="17.25" thickTop="1" thickBot="1" x14ac:dyDescent="0.25">
      <c r="A5" s="2"/>
      <c r="B5" s="151" t="s">
        <v>22</v>
      </c>
      <c r="C5" s="151"/>
      <c r="D5" s="151"/>
      <c r="E5" s="152" t="s">
        <v>133</v>
      </c>
      <c r="F5" s="152"/>
      <c r="G5" s="152"/>
      <c r="H5" s="152"/>
      <c r="I5" s="152"/>
      <c r="J5" s="152"/>
      <c r="K5" s="7"/>
      <c r="L5" s="8"/>
    </row>
    <row r="6" spans="1:12" ht="17.25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2" ht="17.25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12" ht="17.25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</row>
    <row r="9" spans="1:12" ht="17.25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20">
        <v>2023</v>
      </c>
    </row>
    <row r="10" spans="1:12" ht="17.25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12" ht="17.25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1</v>
      </c>
    </row>
    <row r="12" spans="1:12" ht="17.25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ht="17.25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ht="17.25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17.25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17.25" thickTop="1" thickBot="1" x14ac:dyDescent="0.25">
      <c r="A16" s="2"/>
      <c r="B16" s="22">
        <v>1</v>
      </c>
      <c r="C16" s="19" t="s">
        <v>185</v>
      </c>
      <c r="D16" s="19"/>
      <c r="E16" s="19"/>
      <c r="F16" s="19"/>
      <c r="G16" s="19"/>
      <c r="H16" s="19"/>
      <c r="I16" s="19"/>
      <c r="J16" s="19"/>
      <c r="K16" s="19"/>
      <c r="L16" s="23">
        <f>RESUMO!O2</f>
        <v>0</v>
      </c>
    </row>
    <row r="17" spans="1:257" ht="33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82" t="s">
        <v>182</v>
      </c>
    </row>
    <row r="18" spans="1:257" ht="17.25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257" ht="17.25" thickTop="1" thickBot="1" x14ac:dyDescent="0.25">
      <c r="A19" s="2"/>
      <c r="B19" s="107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133"/>
    </row>
    <row r="20" spans="1:257" ht="16.5" thickTop="1" x14ac:dyDescent="0.2">
      <c r="A20" s="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257" x14ac:dyDescent="0.2">
      <c r="A21" s="2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1:257" ht="16.5" thickBot="1" x14ac:dyDescent="0.25">
      <c r="A22" s="2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257" ht="17.25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08" t="s">
        <v>27</v>
      </c>
    </row>
    <row r="24" spans="1:257" ht="17.25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0</v>
      </c>
    </row>
    <row r="25" spans="1:257" ht="17.25" thickTop="1" thickBot="1" x14ac:dyDescent="0.25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257" ht="17.25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0</v>
      </c>
      <c r="N26" s="57"/>
    </row>
    <row r="27" spans="1:257" ht="16.5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257" ht="16.5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257" s="65" customFormat="1" ht="21.75" customHeight="1" thickTop="1" thickBot="1" x14ac:dyDescent="0.25">
      <c r="A29" s="2"/>
      <c r="B29" s="144" t="s">
        <v>37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</row>
    <row r="30" spans="1:257" s="65" customFormat="1" ht="21.75" customHeight="1" thickTop="1" thickBot="1" x14ac:dyDescent="0.25">
      <c r="A30" s="2"/>
      <c r="B30" s="144" t="s">
        <v>108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</row>
    <row r="31" spans="1:257" s="65" customFormat="1" ht="21.75" customHeight="1" thickTop="1" thickBot="1" x14ac:dyDescent="0.25">
      <c r="A31" s="2"/>
      <c r="B31" s="115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/>
      <c r="L31" s="37">
        <f>$L$26*K31</f>
        <v>0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</row>
    <row r="32" spans="1:257" s="65" customFormat="1" ht="21.75" customHeight="1" thickTop="1" thickBot="1" x14ac:dyDescent="0.25">
      <c r="A32" s="2"/>
      <c r="B32" s="115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/>
      <c r="L32" s="37">
        <f t="shared" ref="L32:L33" si="0">$L$26*K32</f>
        <v>0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</row>
    <row r="33" spans="1:257" s="65" customFormat="1" ht="21.75" customHeight="1" thickTop="1" thickBot="1" x14ac:dyDescent="0.25">
      <c r="A33" s="2"/>
      <c r="B33" s="116" t="s">
        <v>31</v>
      </c>
      <c r="C33" s="181" t="s">
        <v>184</v>
      </c>
      <c r="D33" s="182"/>
      <c r="E33" s="182"/>
      <c r="F33" s="182"/>
      <c r="G33" s="182"/>
      <c r="H33" s="182"/>
      <c r="I33" s="182"/>
      <c r="J33" s="182"/>
      <c r="K33" s="131"/>
      <c r="L33" s="37">
        <f t="shared" si="0"/>
        <v>0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</row>
    <row r="34" spans="1:257" s="65" customFormat="1" ht="21.75" customHeight="1" thickTop="1" thickBot="1" x14ac:dyDescent="0.25">
      <c r="A34" s="2"/>
      <c r="B34" s="119"/>
      <c r="C34" s="175" t="s">
        <v>170</v>
      </c>
      <c r="D34" s="175"/>
      <c r="E34" s="175"/>
      <c r="F34" s="175"/>
      <c r="G34" s="175"/>
      <c r="H34" s="175"/>
      <c r="I34" s="175"/>
      <c r="J34" s="175"/>
      <c r="K34" s="105">
        <f>SUM(K31:K33)</f>
        <v>0</v>
      </c>
      <c r="L34" s="31">
        <f>SUM(L31:L33)</f>
        <v>0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</row>
    <row r="35" spans="1:257" s="65" customFormat="1" ht="21.75" customHeight="1" thickTop="1" thickBot="1" x14ac:dyDescent="0.25">
      <c r="A35" s="2"/>
      <c r="B35" s="115" t="s">
        <v>32</v>
      </c>
      <c r="C35" s="174" t="s">
        <v>171</v>
      </c>
      <c r="D35" s="174"/>
      <c r="E35" s="174"/>
      <c r="F35" s="174"/>
      <c r="G35" s="174"/>
      <c r="H35" s="174"/>
      <c r="I35" s="174"/>
      <c r="J35" s="174"/>
      <c r="K35" s="131">
        <f>K40*K34</f>
        <v>0</v>
      </c>
      <c r="L35" s="62">
        <f>$L$26*K35</f>
        <v>0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</row>
    <row r="36" spans="1:257" s="65" customFormat="1" ht="21.75" customHeight="1" thickTop="1" thickBot="1" x14ac:dyDescent="0.25">
      <c r="A36" s="2"/>
      <c r="B36" s="119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</v>
      </c>
      <c r="L36" s="31">
        <f>SUM(L34:L35)</f>
        <v>0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</row>
    <row r="37" spans="1:257" s="65" customFormat="1" ht="21.75" customHeight="1" thickTop="1" x14ac:dyDescent="0.2">
      <c r="A37" s="2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</row>
    <row r="38" spans="1:257" s="65" customFormat="1" ht="55.15" customHeight="1" thickBot="1" x14ac:dyDescent="0.25">
      <c r="A38" s="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</row>
    <row r="39" spans="1:257" ht="17.25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257" ht="17.25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0.33800000000000008</v>
      </c>
      <c r="L40" s="31">
        <f>SUM(L41:L48)</f>
        <v>0</v>
      </c>
    </row>
    <row r="41" spans="1:257" s="65" customFormat="1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0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</row>
    <row r="42" spans="1:257" s="65" customFormat="1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0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</row>
    <row r="43" spans="1:257" s="65" customFormat="1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1">K43*$L$26</f>
        <v>0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</row>
    <row r="44" spans="1:257" s="65" customFormat="1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1"/>
        <v>0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</row>
    <row r="45" spans="1:257" s="65" customFormat="1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1"/>
        <v>0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</row>
    <row r="46" spans="1:257" s="65" customFormat="1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1"/>
        <v>0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</row>
    <row r="47" spans="1:257" s="65" customFormat="1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/>
      <c r="H47" s="36" t="s">
        <v>11</v>
      </c>
      <c r="I47" s="201"/>
      <c r="J47" s="201"/>
      <c r="K47" s="134">
        <f>G47*I47</f>
        <v>0</v>
      </c>
      <c r="L47" s="72">
        <f t="shared" si="1"/>
        <v>0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</row>
    <row r="48" spans="1:257" s="65" customFormat="1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1"/>
        <v>0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</row>
    <row r="49" spans="1:257" ht="16.5" thickTop="1" x14ac:dyDescent="0.2">
      <c r="A49" s="2"/>
      <c r="B49" s="190" t="s">
        <v>194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257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257" ht="16.5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257" ht="17.25" thickTop="1" thickBot="1" x14ac:dyDescent="0.25">
      <c r="A52" s="2"/>
      <c r="B52" s="144" t="s">
        <v>47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257" ht="17.25" thickTop="1" thickBot="1" x14ac:dyDescent="0.25">
      <c r="A53" s="2"/>
      <c r="B53" s="108" t="s">
        <v>28</v>
      </c>
      <c r="C53" s="142" t="s">
        <v>107</v>
      </c>
      <c r="D53" s="142"/>
      <c r="E53" s="142"/>
      <c r="F53" s="142"/>
      <c r="G53" s="142"/>
      <c r="H53" s="142"/>
      <c r="I53" s="142"/>
      <c r="J53" s="142"/>
      <c r="K53" s="142"/>
      <c r="L53" s="37">
        <f>RESUMO!O4*4*22-(L24*0.06)</f>
        <v>0</v>
      </c>
    </row>
    <row r="54" spans="1:257" ht="17.25" thickTop="1" thickBot="1" x14ac:dyDescent="0.25">
      <c r="A54" s="2"/>
      <c r="B54" s="108" t="s">
        <v>30</v>
      </c>
      <c r="C54" s="142" t="s">
        <v>48</v>
      </c>
      <c r="D54" s="142"/>
      <c r="E54" s="142"/>
      <c r="F54" s="142"/>
      <c r="G54" s="142"/>
      <c r="H54" s="142"/>
      <c r="I54" s="142"/>
      <c r="J54" s="142"/>
      <c r="K54" s="142"/>
      <c r="L54" s="37">
        <f>22*RESUMO!O3*0.8</f>
        <v>0</v>
      </c>
    </row>
    <row r="55" spans="1:257" ht="17.25" thickTop="1" thickBot="1" x14ac:dyDescent="0.25">
      <c r="A55" s="2"/>
      <c r="B55" s="108" t="s">
        <v>31</v>
      </c>
      <c r="C55" s="142" t="s">
        <v>103</v>
      </c>
      <c r="D55" s="142"/>
      <c r="E55" s="142"/>
      <c r="F55" s="142"/>
      <c r="G55" s="142"/>
      <c r="H55" s="142"/>
      <c r="I55" s="142"/>
      <c r="J55" s="142"/>
      <c r="K55" s="142"/>
      <c r="L55" s="37">
        <f>RESUMO!M5</f>
        <v>0</v>
      </c>
    </row>
    <row r="56" spans="1:257" ht="17.25" thickTop="1" thickBot="1" x14ac:dyDescent="0.25">
      <c r="A56" s="2"/>
      <c r="B56" s="108" t="s">
        <v>32</v>
      </c>
      <c r="C56" s="143" t="s">
        <v>49</v>
      </c>
      <c r="D56" s="143"/>
      <c r="E56" s="143"/>
      <c r="F56" s="143"/>
      <c r="G56" s="143"/>
      <c r="H56" s="143"/>
      <c r="I56" s="143"/>
      <c r="J56" s="143"/>
      <c r="K56" s="143"/>
      <c r="L56" s="62"/>
      <c r="O56" s="66"/>
    </row>
    <row r="57" spans="1:257" ht="17.25" thickTop="1" thickBot="1" x14ac:dyDescent="0.25">
      <c r="A57" s="2"/>
      <c r="B57" s="108" t="s">
        <v>33</v>
      </c>
      <c r="C57" s="142" t="s">
        <v>36</v>
      </c>
      <c r="D57" s="142"/>
      <c r="E57" s="142"/>
      <c r="F57" s="142"/>
      <c r="G57" s="142"/>
      <c r="H57" s="142"/>
      <c r="I57" s="142"/>
      <c r="J57" s="142"/>
      <c r="K57" s="142"/>
      <c r="L57" s="62">
        <v>0</v>
      </c>
      <c r="O57" s="66"/>
    </row>
    <row r="58" spans="1:257" ht="17.25" thickTop="1" thickBot="1" x14ac:dyDescent="0.25">
      <c r="A58" s="2"/>
      <c r="B58" s="108"/>
      <c r="C58" s="145" t="s">
        <v>50</v>
      </c>
      <c r="D58" s="145"/>
      <c r="E58" s="145"/>
      <c r="F58" s="145"/>
      <c r="G58" s="145"/>
      <c r="H58" s="145"/>
      <c r="I58" s="145"/>
      <c r="J58" s="145"/>
      <c r="K58" s="145"/>
      <c r="L58" s="31">
        <f>SUM(L53:L57)</f>
        <v>0</v>
      </c>
      <c r="O58" s="66"/>
    </row>
    <row r="59" spans="1:257" ht="16.5" thickTop="1" x14ac:dyDescent="0.2">
      <c r="A59" s="2"/>
      <c r="B59" s="184" t="s">
        <v>104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1:257" ht="16.5" thickBot="1" x14ac:dyDescent="0.25">
      <c r="A60" s="2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7"/>
    </row>
    <row r="61" spans="1:257" ht="17.25" thickTop="1" thickBot="1" x14ac:dyDescent="0.25">
      <c r="A61" s="2"/>
      <c r="B61" s="145" t="s">
        <v>51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257" s="65" customFormat="1" ht="21.75" customHeight="1" thickTop="1" thickBot="1" x14ac:dyDescent="0.25">
      <c r="A62" s="2"/>
      <c r="B62" s="48" t="s">
        <v>52</v>
      </c>
      <c r="C62" s="142" t="s">
        <v>105</v>
      </c>
      <c r="D62" s="142"/>
      <c r="E62" s="142"/>
      <c r="F62" s="142"/>
      <c r="G62" s="142"/>
      <c r="H62" s="142"/>
      <c r="I62" s="142"/>
      <c r="J62" s="142"/>
      <c r="K62" s="49">
        <f>K36</f>
        <v>0</v>
      </c>
      <c r="L62" s="37">
        <f>L36</f>
        <v>0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</row>
    <row r="63" spans="1:257" s="65" customFormat="1" ht="21.75" customHeight="1" thickTop="1" thickBot="1" x14ac:dyDescent="0.25">
      <c r="A63" s="2"/>
      <c r="B63" s="48" t="s">
        <v>53</v>
      </c>
      <c r="C63" s="142" t="s">
        <v>54</v>
      </c>
      <c r="D63" s="142"/>
      <c r="E63" s="142"/>
      <c r="F63" s="142"/>
      <c r="G63" s="142"/>
      <c r="H63" s="142"/>
      <c r="I63" s="142"/>
      <c r="J63" s="142"/>
      <c r="K63" s="49">
        <f>K40</f>
        <v>0.33800000000000008</v>
      </c>
      <c r="L63" s="37">
        <f>L40</f>
        <v>0</v>
      </c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  <c r="IW63" s="14"/>
    </row>
    <row r="64" spans="1:257" s="65" customFormat="1" ht="21.75" customHeight="1" thickTop="1" thickBot="1" x14ac:dyDescent="0.25">
      <c r="A64" s="2"/>
      <c r="B64" s="48" t="s">
        <v>55</v>
      </c>
      <c r="C64" s="142" t="s">
        <v>56</v>
      </c>
      <c r="D64" s="142"/>
      <c r="E64" s="142"/>
      <c r="F64" s="142"/>
      <c r="G64" s="142"/>
      <c r="H64" s="142"/>
      <c r="I64" s="142"/>
      <c r="J64" s="142"/>
      <c r="K64" s="142"/>
      <c r="L64" s="37">
        <f>L58</f>
        <v>0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  <c r="IW64" s="14"/>
    </row>
    <row r="65" spans="1:15" ht="17.25" thickTop="1" thickBot="1" x14ac:dyDescent="0.25">
      <c r="A65" s="2"/>
      <c r="B65" s="108"/>
      <c r="C65" s="145" t="s">
        <v>50</v>
      </c>
      <c r="D65" s="145"/>
      <c r="E65" s="145"/>
      <c r="F65" s="145"/>
      <c r="G65" s="145"/>
      <c r="H65" s="145"/>
      <c r="I65" s="145"/>
      <c r="J65" s="145"/>
      <c r="K65" s="145"/>
      <c r="L65" s="31">
        <f>L62+L63+L64</f>
        <v>0</v>
      </c>
    </row>
    <row r="66" spans="1:15" ht="17.25" thickTop="1" thickBot="1" x14ac:dyDescent="0.25">
      <c r="A66" s="1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12"/>
      <c r="N66" s="12"/>
      <c r="O66" s="12"/>
    </row>
    <row r="67" spans="1:15" ht="17.25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  <c r="M67" s="12"/>
      <c r="N67" s="12"/>
      <c r="O67" s="12"/>
    </row>
    <row r="68" spans="1:15" s="12" customFormat="1" ht="21.75" customHeight="1" thickTop="1" thickBot="1" x14ac:dyDescent="0.25">
      <c r="A68" s="11"/>
      <c r="B68" s="115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/>
      <c r="L68" s="30">
        <f>K68*$L$26</f>
        <v>0</v>
      </c>
    </row>
    <row r="69" spans="1:15" s="12" customFormat="1" ht="21.75" customHeight="1" thickTop="1" thickBot="1" x14ac:dyDescent="0.25">
      <c r="A69" s="11"/>
      <c r="B69" s="115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0</v>
      </c>
      <c r="L69" s="30">
        <f>K69*$L$26</f>
        <v>0</v>
      </c>
    </row>
    <row r="70" spans="1:15" s="12" customFormat="1" ht="21.75" customHeight="1" thickTop="1" thickBot="1" x14ac:dyDescent="0.25">
      <c r="A70" s="11"/>
      <c r="B70" s="115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/>
      <c r="L70" s="30">
        <f t="shared" ref="L70:L72" si="2">K70*$L$26</f>
        <v>0</v>
      </c>
    </row>
    <row r="71" spans="1:15" s="12" customFormat="1" ht="30" customHeight="1" thickTop="1" thickBot="1" x14ac:dyDescent="0.25">
      <c r="A71" s="11"/>
      <c r="B71" s="115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$K$40*K70</f>
        <v>0</v>
      </c>
      <c r="L71" s="30">
        <f t="shared" si="2"/>
        <v>0</v>
      </c>
    </row>
    <row r="72" spans="1:15" s="12" customFormat="1" ht="30" customHeight="1" thickTop="1" thickBot="1" x14ac:dyDescent="0.25">
      <c r="A72" s="11"/>
      <c r="B72" s="115" t="s">
        <v>33</v>
      </c>
      <c r="C72" s="208" t="s">
        <v>173</v>
      </c>
      <c r="D72" s="208"/>
      <c r="E72" s="208"/>
      <c r="F72" s="208"/>
      <c r="G72" s="208"/>
      <c r="H72" s="208"/>
      <c r="I72" s="208"/>
      <c r="J72" s="208"/>
      <c r="K72" s="132"/>
      <c r="L72" s="30">
        <f t="shared" si="2"/>
        <v>0</v>
      </c>
    </row>
    <row r="73" spans="1:15" ht="17.25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0</v>
      </c>
      <c r="L73" s="39">
        <f>SUM(L68:L72)</f>
        <v>0</v>
      </c>
      <c r="M73" s="12"/>
      <c r="N73" s="12"/>
      <c r="O73" s="12"/>
    </row>
    <row r="74" spans="1:15" ht="16.5" thickTop="1" x14ac:dyDescent="0.2">
      <c r="A74" s="11"/>
      <c r="B74" s="184" t="s">
        <v>109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4"/>
      <c r="M74" s="12"/>
      <c r="N74" s="12"/>
      <c r="O74" s="12"/>
    </row>
    <row r="75" spans="1:15" x14ac:dyDescent="0.2">
      <c r="A75" s="11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1"/>
      <c r="M75" s="12"/>
      <c r="N75" s="12"/>
      <c r="O75" s="12"/>
    </row>
    <row r="76" spans="1:15" ht="16.5" thickBot="1" x14ac:dyDescent="0.25">
      <c r="A76" s="11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7"/>
      <c r="M76" s="12"/>
      <c r="N76" s="12"/>
      <c r="O76" s="12"/>
    </row>
    <row r="77" spans="1:15" ht="17.25" thickTop="1" thickBot="1" x14ac:dyDescent="0.25">
      <c r="A77" s="11"/>
      <c r="B77" s="144" t="s">
        <v>106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  <c r="M77" s="12"/>
      <c r="N77" s="12"/>
      <c r="O77" s="12"/>
    </row>
    <row r="78" spans="1:15" s="12" customFormat="1" ht="21.75" customHeight="1" thickTop="1" thickBot="1" x14ac:dyDescent="0.25">
      <c r="A78" s="11"/>
      <c r="B78" s="115" t="s">
        <v>28</v>
      </c>
      <c r="C78" s="142" t="s">
        <v>62</v>
      </c>
      <c r="D78" s="142"/>
      <c r="E78" s="142"/>
      <c r="F78" s="142"/>
      <c r="G78" s="142"/>
      <c r="H78" s="142"/>
      <c r="I78" s="142"/>
      <c r="J78" s="142"/>
      <c r="K78" s="132"/>
      <c r="L78" s="30">
        <f t="shared" ref="L78:L83" si="3">K78*$L$26</f>
        <v>0</v>
      </c>
      <c r="M78" s="64"/>
      <c r="N78" s="63"/>
    </row>
    <row r="79" spans="1:15" s="12" customFormat="1" ht="21.75" customHeight="1" thickTop="1" thickBot="1" x14ac:dyDescent="0.25">
      <c r="A79" s="11"/>
      <c r="B79" s="115" t="s">
        <v>30</v>
      </c>
      <c r="C79" s="142" t="s">
        <v>63</v>
      </c>
      <c r="D79" s="142"/>
      <c r="E79" s="142"/>
      <c r="F79" s="142"/>
      <c r="G79" s="142"/>
      <c r="H79" s="142"/>
      <c r="I79" s="142"/>
      <c r="J79" s="142"/>
      <c r="K79" s="49"/>
      <c r="L79" s="30">
        <f t="shared" si="3"/>
        <v>0</v>
      </c>
    </row>
    <row r="80" spans="1:15" s="12" customFormat="1" ht="21.75" customHeight="1" thickTop="1" thickBot="1" x14ac:dyDescent="0.25">
      <c r="A80" s="11"/>
      <c r="B80" s="115" t="s">
        <v>31</v>
      </c>
      <c r="C80" s="142" t="s">
        <v>64</v>
      </c>
      <c r="D80" s="142"/>
      <c r="E80" s="142"/>
      <c r="F80" s="142"/>
      <c r="G80" s="142"/>
      <c r="H80" s="142"/>
      <c r="I80" s="142"/>
      <c r="J80" s="142"/>
      <c r="K80" s="49"/>
      <c r="L80" s="30">
        <f t="shared" si="3"/>
        <v>0</v>
      </c>
    </row>
    <row r="81" spans="1:15" s="12" customFormat="1" ht="21.75" customHeight="1" thickTop="1" thickBot="1" x14ac:dyDescent="0.25">
      <c r="A81" s="11"/>
      <c r="B81" s="115" t="s">
        <v>32</v>
      </c>
      <c r="C81" s="142" t="s">
        <v>65</v>
      </c>
      <c r="D81" s="142"/>
      <c r="E81" s="142"/>
      <c r="F81" s="142"/>
      <c r="G81" s="142"/>
      <c r="H81" s="142"/>
      <c r="I81" s="142"/>
      <c r="J81" s="142"/>
      <c r="K81" s="49"/>
      <c r="L81" s="30">
        <f t="shared" si="3"/>
        <v>0</v>
      </c>
    </row>
    <row r="82" spans="1:15" s="12" customFormat="1" ht="21.75" customHeight="1" thickTop="1" thickBot="1" x14ac:dyDescent="0.25">
      <c r="A82" s="11"/>
      <c r="B82" s="115" t="s">
        <v>33</v>
      </c>
      <c r="C82" s="142" t="s">
        <v>66</v>
      </c>
      <c r="D82" s="142"/>
      <c r="E82" s="142"/>
      <c r="F82" s="142"/>
      <c r="G82" s="142"/>
      <c r="H82" s="142"/>
      <c r="I82" s="142"/>
      <c r="J82" s="142"/>
      <c r="K82" s="49"/>
      <c r="L82" s="30">
        <f t="shared" si="3"/>
        <v>0</v>
      </c>
    </row>
    <row r="83" spans="1:15" s="12" customFormat="1" ht="21.75" customHeight="1" thickTop="1" thickBot="1" x14ac:dyDescent="0.25">
      <c r="A83" s="11"/>
      <c r="B83" s="115" t="s">
        <v>34</v>
      </c>
      <c r="C83" s="142" t="s">
        <v>36</v>
      </c>
      <c r="D83" s="142"/>
      <c r="E83" s="142"/>
      <c r="F83" s="142"/>
      <c r="G83" s="142"/>
      <c r="H83" s="142"/>
      <c r="I83" s="142"/>
      <c r="J83" s="142"/>
      <c r="K83" s="49"/>
      <c r="L83" s="30">
        <f t="shared" si="3"/>
        <v>0</v>
      </c>
    </row>
    <row r="84" spans="1:15" s="12" customFormat="1" ht="21.75" customHeight="1" thickTop="1" thickBot="1" x14ac:dyDescent="0.25">
      <c r="A84" s="11"/>
      <c r="B84" s="115" t="s">
        <v>35</v>
      </c>
      <c r="C84" s="142" t="s">
        <v>94</v>
      </c>
      <c r="D84" s="142"/>
      <c r="E84" s="142"/>
      <c r="F84" s="142"/>
      <c r="G84" s="142"/>
      <c r="H84" s="142"/>
      <c r="I84" s="142"/>
      <c r="J84" s="142"/>
      <c r="K84" s="132">
        <f>(K78+K79+K80+K81+K82+K83)*K40</f>
        <v>0</v>
      </c>
      <c r="L84" s="30">
        <f>L26*K84</f>
        <v>0</v>
      </c>
    </row>
    <row r="85" spans="1:15" ht="17.25" thickTop="1" thickBot="1" x14ac:dyDescent="0.25">
      <c r="A85" s="11"/>
      <c r="B85" s="212" t="s">
        <v>50</v>
      </c>
      <c r="C85" s="212"/>
      <c r="D85" s="212"/>
      <c r="E85" s="212"/>
      <c r="F85" s="212"/>
      <c r="G85" s="212"/>
      <c r="H85" s="212"/>
      <c r="I85" s="212"/>
      <c r="J85" s="212"/>
      <c r="K85" s="56">
        <f>SUM(K78:K84)</f>
        <v>0</v>
      </c>
      <c r="L85" s="39">
        <f>L78+L79+L80+L81+L82+L84</f>
        <v>0</v>
      </c>
      <c r="M85" s="12"/>
      <c r="N85" s="12"/>
      <c r="O85" s="12"/>
    </row>
    <row r="86" spans="1:15" ht="16.5" customHeight="1" thickTop="1" x14ac:dyDescent="0.2">
      <c r="A86" s="11"/>
      <c r="B86" s="184" t="s">
        <v>192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  <c r="M86" s="12"/>
      <c r="N86" s="12"/>
      <c r="O86" s="12"/>
    </row>
    <row r="87" spans="1:15" ht="37.5" customHeight="1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  <c r="M87" s="12"/>
      <c r="N87" s="12"/>
      <c r="O87" s="12"/>
    </row>
    <row r="88" spans="1:15" ht="17.25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108" t="s">
        <v>67</v>
      </c>
    </row>
    <row r="89" spans="1:15" ht="17.25" thickTop="1" thickBot="1" x14ac:dyDescent="0.25">
      <c r="A89" s="2"/>
      <c r="B89" s="108" t="s">
        <v>28</v>
      </c>
      <c r="C89" s="143" t="s">
        <v>68</v>
      </c>
      <c r="D89" s="143"/>
      <c r="E89" s="143"/>
      <c r="F89" s="143"/>
      <c r="G89" s="143"/>
      <c r="H89" s="143"/>
      <c r="I89" s="143"/>
      <c r="J89" s="143"/>
      <c r="K89" s="143"/>
      <c r="L89" s="72"/>
    </row>
    <row r="90" spans="1:15" ht="17.25" thickTop="1" thickBot="1" x14ac:dyDescent="0.25">
      <c r="A90" s="2"/>
      <c r="B90" s="145" t="s">
        <v>30</v>
      </c>
      <c r="C90" s="213" t="s">
        <v>36</v>
      </c>
      <c r="D90" s="213"/>
      <c r="E90" s="214" t="s">
        <v>110</v>
      </c>
      <c r="F90" s="214"/>
      <c r="G90" s="214"/>
      <c r="H90" s="214"/>
      <c r="I90" s="214"/>
      <c r="J90" s="214"/>
      <c r="K90" s="214"/>
      <c r="L90" s="72">
        <v>0</v>
      </c>
      <c r="N90" s="74"/>
      <c r="O90" s="73"/>
    </row>
    <row r="91" spans="1:15" ht="17.25" thickTop="1" thickBot="1" x14ac:dyDescent="0.25">
      <c r="A91" s="2"/>
      <c r="B91" s="145"/>
      <c r="C91" s="213"/>
      <c r="D91" s="213"/>
      <c r="E91" s="214" t="s">
        <v>111</v>
      </c>
      <c r="F91" s="214"/>
      <c r="G91" s="214"/>
      <c r="H91" s="214"/>
      <c r="I91" s="214"/>
      <c r="J91" s="214"/>
      <c r="K91" s="214"/>
      <c r="L91" s="72">
        <v>0</v>
      </c>
      <c r="N91" s="75"/>
      <c r="O91" s="73"/>
    </row>
    <row r="92" spans="1:15" ht="17.25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0</v>
      </c>
      <c r="M92" s="12"/>
      <c r="N92" s="75"/>
      <c r="O92" s="73"/>
    </row>
    <row r="93" spans="1:15" ht="17.25" thickTop="1" thickBot="1" x14ac:dyDescent="0.25">
      <c r="A93" s="11"/>
      <c r="B93" s="184" t="s">
        <v>114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4"/>
      <c r="M93" s="12"/>
      <c r="N93" s="12"/>
      <c r="O93" s="12"/>
    </row>
    <row r="94" spans="1:15" ht="17.25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108" t="s">
        <v>27</v>
      </c>
      <c r="M94" s="12"/>
      <c r="N94" s="12"/>
      <c r="O94" s="12"/>
    </row>
    <row r="95" spans="1:15" ht="17.25" thickTop="1" thickBot="1" x14ac:dyDescent="0.25">
      <c r="A95" s="11"/>
      <c r="B95" s="108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/>
      <c r="L95" s="30">
        <f>K95*L115</f>
        <v>0</v>
      </c>
      <c r="M95" s="12"/>
      <c r="N95" s="12"/>
      <c r="O95" s="12"/>
    </row>
    <row r="96" spans="1:15" ht="17.25" thickTop="1" thickBot="1" x14ac:dyDescent="0.25">
      <c r="A96" s="11"/>
      <c r="B96" s="108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/>
      <c r="L96" s="30">
        <f>(L115+L95)*K96</f>
        <v>0</v>
      </c>
      <c r="M96" s="12"/>
      <c r="N96" s="12"/>
      <c r="O96" s="12"/>
    </row>
    <row r="97" spans="1:15" ht="17.25" thickTop="1" thickBot="1" x14ac:dyDescent="0.25">
      <c r="A97" s="11"/>
      <c r="B97" s="145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K97" s="12"/>
      <c r="L97" s="50"/>
      <c r="M97" s="12"/>
      <c r="N97" s="12"/>
      <c r="O97" s="12"/>
    </row>
    <row r="98" spans="1:15" ht="17.25" thickTop="1" thickBot="1" x14ac:dyDescent="0.25">
      <c r="A98" s="11"/>
      <c r="B98" s="145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</v>
      </c>
      <c r="K98" s="52"/>
      <c r="L98" s="58">
        <f>((L115+L95+L96)/(1-J98))*K98</f>
        <v>0</v>
      </c>
      <c r="M98" s="12"/>
      <c r="N98" s="12"/>
      <c r="O98" s="12"/>
    </row>
    <row r="99" spans="1:15" ht="17.25" thickTop="1" thickBot="1" x14ac:dyDescent="0.25">
      <c r="A99" s="11"/>
      <c r="B99" s="145"/>
      <c r="C99" s="19"/>
      <c r="D99" s="19"/>
      <c r="E99" s="19"/>
      <c r="F99" s="19"/>
      <c r="G99" s="19" t="s">
        <v>18</v>
      </c>
      <c r="H99" s="42"/>
      <c r="I99" s="42"/>
      <c r="J99" s="232"/>
      <c r="K99" s="52"/>
      <c r="L99" s="58">
        <f>((L115+L95+L96)/(1-J98))*K99</f>
        <v>0</v>
      </c>
      <c r="M99" s="12"/>
      <c r="N99" s="12"/>
      <c r="O99" s="12"/>
    </row>
    <row r="100" spans="1:15" ht="17.25" thickTop="1" thickBot="1" x14ac:dyDescent="0.25">
      <c r="A100" s="11"/>
      <c r="B100" s="145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/>
      <c r="L100" s="58">
        <f>((L115+L95+L96)/(1-J98))*K100</f>
        <v>0</v>
      </c>
      <c r="M100" s="12"/>
      <c r="N100" s="12"/>
      <c r="O100" s="12"/>
    </row>
    <row r="101" spans="1:15" ht="17.25" thickTop="1" thickBot="1" x14ac:dyDescent="0.25">
      <c r="A101" s="11"/>
      <c r="B101" s="109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0</v>
      </c>
      <c r="M101" s="12"/>
      <c r="N101" s="12"/>
      <c r="O101" s="12"/>
    </row>
    <row r="102" spans="1:15" ht="16.5" thickTop="1" x14ac:dyDescent="0.2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  <c r="M102" s="12"/>
      <c r="N102" s="12"/>
      <c r="O102" s="12"/>
    </row>
    <row r="103" spans="1:15" ht="16.5" thickBot="1" x14ac:dyDescent="0.25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  <c r="M103" s="12"/>
      <c r="N103" s="12"/>
      <c r="O103" s="12"/>
    </row>
    <row r="104" spans="1:15" hidden="1" x14ac:dyDescent="0.2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  <c r="M104" s="12"/>
      <c r="N104" s="12"/>
      <c r="O104" s="12"/>
    </row>
    <row r="105" spans="1:15" hidden="1" x14ac:dyDescent="0.2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  <c r="M105" s="12"/>
      <c r="N105" s="12"/>
      <c r="O105" s="12"/>
    </row>
    <row r="106" spans="1:15" hidden="1" x14ac:dyDescent="0.2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  <c r="M106" s="12"/>
      <c r="N106" s="12"/>
      <c r="O106" s="12"/>
    </row>
    <row r="107" spans="1:15" ht="16.5" hidden="1" thickBot="1" x14ac:dyDescent="0.25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15" ht="17.25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</row>
    <row r="109" spans="1:15" ht="17.25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108" t="s">
        <v>67</v>
      </c>
    </row>
    <row r="110" spans="1:15" ht="17.25" thickTop="1" thickBot="1" x14ac:dyDescent="0.25">
      <c r="A110" s="2"/>
      <c r="B110" s="108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0</v>
      </c>
    </row>
    <row r="111" spans="1:15" ht="17.25" thickTop="1" thickBot="1" x14ac:dyDescent="0.25">
      <c r="A111" s="2"/>
      <c r="B111" s="108" t="s">
        <v>30</v>
      </c>
      <c r="C111" s="221" t="s">
        <v>72</v>
      </c>
      <c r="D111" s="221"/>
      <c r="E111" s="221"/>
      <c r="F111" s="221"/>
      <c r="G111" s="221"/>
      <c r="H111" s="221"/>
      <c r="I111" s="221"/>
      <c r="J111" s="221"/>
      <c r="K111" s="221"/>
      <c r="L111" s="30">
        <f>L65</f>
        <v>0</v>
      </c>
    </row>
    <row r="112" spans="1:15" ht="17.25" thickTop="1" thickBot="1" x14ac:dyDescent="0.25">
      <c r="A112" s="2"/>
      <c r="B112" s="108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0</v>
      </c>
    </row>
    <row r="113" spans="1:15" ht="17.25" thickTop="1" thickBot="1" x14ac:dyDescent="0.25">
      <c r="A113" s="2"/>
      <c r="B113" s="108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0</v>
      </c>
    </row>
    <row r="114" spans="1:15" ht="17.25" thickTop="1" thickBot="1" x14ac:dyDescent="0.25">
      <c r="A114" s="2"/>
      <c r="B114" s="108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0</v>
      </c>
    </row>
    <row r="115" spans="1:15" ht="17.25" thickTop="1" thickBot="1" x14ac:dyDescent="0.25">
      <c r="A115" s="2"/>
      <c r="B115" s="144" t="s">
        <v>75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39">
        <f>SUM(L110:L114)</f>
        <v>0</v>
      </c>
      <c r="M115" s="13"/>
    </row>
    <row r="116" spans="1:15" ht="17.25" thickTop="1" thickBot="1" x14ac:dyDescent="0.25">
      <c r="A116" s="11"/>
      <c r="B116" s="108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0</v>
      </c>
      <c r="M116" s="12"/>
      <c r="N116" s="12"/>
      <c r="O116" s="12"/>
    </row>
    <row r="117" spans="1:15" ht="17.25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0</v>
      </c>
    </row>
    <row r="118" spans="1:15" ht="17.25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</row>
    <row r="119" spans="1:15" ht="17.25" thickTop="1" thickBot="1" x14ac:dyDescent="0.25">
      <c r="A119" s="2"/>
      <c r="B119" s="145" t="s">
        <v>78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15" ht="64.5" thickTop="1" thickBot="1" x14ac:dyDescent="0.25">
      <c r="A120" s="2"/>
      <c r="B120" s="237" t="s">
        <v>79</v>
      </c>
      <c r="C120" s="237"/>
      <c r="D120" s="237"/>
      <c r="E120" s="238" t="s">
        <v>80</v>
      </c>
      <c r="F120" s="238"/>
      <c r="G120" s="238" t="s">
        <v>81</v>
      </c>
      <c r="H120" s="238"/>
      <c r="I120" s="238" t="s">
        <v>82</v>
      </c>
      <c r="J120" s="238"/>
      <c r="K120" s="110" t="s">
        <v>83</v>
      </c>
      <c r="L120" s="44" t="s">
        <v>84</v>
      </c>
    </row>
    <row r="121" spans="1:15" ht="17.25" thickTop="1" thickBot="1" x14ac:dyDescent="0.25">
      <c r="A121" s="2"/>
      <c r="B121" s="239" t="s">
        <v>133</v>
      </c>
      <c r="C121" s="239"/>
      <c r="D121" s="239"/>
      <c r="E121" s="240">
        <f>L117</f>
        <v>0</v>
      </c>
      <c r="F121" s="240"/>
      <c r="G121" s="241">
        <v>1</v>
      </c>
      <c r="H121" s="241"/>
      <c r="I121" s="240">
        <f>G121*E121</f>
        <v>0</v>
      </c>
      <c r="J121" s="240"/>
      <c r="K121" s="111">
        <v>1</v>
      </c>
      <c r="L121" s="46">
        <f>ROUND(K121*I121,2)</f>
        <v>0</v>
      </c>
    </row>
    <row r="122" spans="1:15" ht="17.25" thickTop="1" thickBot="1" x14ac:dyDescent="0.25">
      <c r="A122" s="2"/>
      <c r="B122" s="242" t="s">
        <v>85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54">
        <f>L121</f>
        <v>0</v>
      </c>
    </row>
    <row r="123" spans="1:15" ht="17.25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59">
        <f>L122*12</f>
        <v>0</v>
      </c>
    </row>
    <row r="124" spans="1:15" ht="16.5" thickTop="1" x14ac:dyDescent="0.2">
      <c r="L124" s="60" t="s">
        <v>95</v>
      </c>
      <c r="M124" s="61" t="e">
        <f>L117/L26</f>
        <v>#DIV/0!</v>
      </c>
    </row>
  </sheetData>
  <mergeCells count="105">
    <mergeCell ref="B1:J1"/>
    <mergeCell ref="B2:D2"/>
    <mergeCell ref="E2:J2"/>
    <mergeCell ref="B3:D3"/>
    <mergeCell ref="E3:J3"/>
    <mergeCell ref="B4:D4"/>
    <mergeCell ref="E4:G4"/>
    <mergeCell ref="I4:J4"/>
    <mergeCell ref="B29:L29"/>
    <mergeCell ref="B5:D5"/>
    <mergeCell ref="E5:J5"/>
    <mergeCell ref="C7:F7"/>
    <mergeCell ref="G7:L7"/>
    <mergeCell ref="B12:L14"/>
    <mergeCell ref="B15:L15"/>
    <mergeCell ref="B30:L30"/>
    <mergeCell ref="C31:J31"/>
    <mergeCell ref="C32:J32"/>
    <mergeCell ref="C33:J33"/>
    <mergeCell ref="C34:J34"/>
    <mergeCell ref="C35:J35"/>
    <mergeCell ref="C36:J36"/>
    <mergeCell ref="C19:K19"/>
    <mergeCell ref="B20:L22"/>
    <mergeCell ref="B23:K23"/>
    <mergeCell ref="B25:L25"/>
    <mergeCell ref="B26:K26"/>
    <mergeCell ref="B27:L28"/>
    <mergeCell ref="B39:L39"/>
    <mergeCell ref="B40:J40"/>
    <mergeCell ref="C41:J41"/>
    <mergeCell ref="C42:J42"/>
    <mergeCell ref="C43:J43"/>
    <mergeCell ref="C44:J44"/>
    <mergeCell ref="B37:L38"/>
    <mergeCell ref="C53:K53"/>
    <mergeCell ref="C54:K54"/>
    <mergeCell ref="C55:K55"/>
    <mergeCell ref="C56:K56"/>
    <mergeCell ref="C57:K57"/>
    <mergeCell ref="C58:K58"/>
    <mergeCell ref="C45:J45"/>
    <mergeCell ref="C46:J46"/>
    <mergeCell ref="C47:F47"/>
    <mergeCell ref="I47:J47"/>
    <mergeCell ref="B49:L51"/>
    <mergeCell ref="B52:L52"/>
    <mergeCell ref="B66:L66"/>
    <mergeCell ref="B67:L67"/>
    <mergeCell ref="C68:J68"/>
    <mergeCell ref="C69:J69"/>
    <mergeCell ref="B59:L60"/>
    <mergeCell ref="B61:L61"/>
    <mergeCell ref="C62:J62"/>
    <mergeCell ref="C63:J63"/>
    <mergeCell ref="C64:K64"/>
    <mergeCell ref="C65:K65"/>
    <mergeCell ref="B73:J73"/>
    <mergeCell ref="B74:L76"/>
    <mergeCell ref="B77:L77"/>
    <mergeCell ref="C78:J78"/>
    <mergeCell ref="C70:J70"/>
    <mergeCell ref="C71:J71"/>
    <mergeCell ref="C72:J72"/>
    <mergeCell ref="B85:J85"/>
    <mergeCell ref="B86:L87"/>
    <mergeCell ref="B88:K88"/>
    <mergeCell ref="C89:K89"/>
    <mergeCell ref="B90:B91"/>
    <mergeCell ref="C90:D91"/>
    <mergeCell ref="E90:K90"/>
    <mergeCell ref="E91:K91"/>
    <mergeCell ref="C79:J79"/>
    <mergeCell ref="C80:J80"/>
    <mergeCell ref="C81:J81"/>
    <mergeCell ref="C82:J82"/>
    <mergeCell ref="C83:J83"/>
    <mergeCell ref="C84:J84"/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  <mergeCell ref="B121:D121"/>
    <mergeCell ref="E121:F121"/>
    <mergeCell ref="G121:H121"/>
    <mergeCell ref="I121:J121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48539"/>
  <sheetViews>
    <sheetView topLeftCell="B101" workbookViewId="0">
      <selection activeCell="K95" sqref="K95:K100"/>
    </sheetView>
  </sheetViews>
  <sheetFormatPr defaultColWidth="9.140625" defaultRowHeight="15.75" x14ac:dyDescent="0.2"/>
  <cols>
    <col min="1" max="11" width="12.42578125" style="14" customWidth="1"/>
    <col min="12" max="12" width="24.5703125" style="14" customWidth="1"/>
    <col min="13" max="13" width="12.42578125" style="14" customWidth="1"/>
    <col min="14" max="14" width="17.5703125" style="14" customWidth="1"/>
    <col min="15" max="15" width="17.42578125" style="14" customWidth="1"/>
    <col min="16" max="16" width="23.42578125" style="14" customWidth="1"/>
    <col min="17" max="257" width="12.42578125" style="14" customWidth="1"/>
    <col min="258" max="1025" width="12.42578125" style="65" customWidth="1"/>
    <col min="1026" max="16384" width="9.140625" style="65"/>
  </cols>
  <sheetData>
    <row r="1" spans="1:12" ht="21.75" customHeight="1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12" ht="21.75" customHeight="1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</row>
    <row r="3" spans="1:12" ht="21.75" customHeight="1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12" ht="21.75" customHeight="1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12" ht="21.75" customHeight="1" thickTop="1" thickBot="1" x14ac:dyDescent="0.25">
      <c r="A5" s="2"/>
      <c r="B5" s="151" t="s">
        <v>22</v>
      </c>
      <c r="C5" s="151"/>
      <c r="D5" s="151"/>
      <c r="E5" s="152" t="s">
        <v>138</v>
      </c>
      <c r="F5" s="152"/>
      <c r="G5" s="152"/>
      <c r="H5" s="152"/>
      <c r="I5" s="152"/>
      <c r="J5" s="152"/>
      <c r="K5" s="7"/>
      <c r="L5" s="8"/>
    </row>
    <row r="6" spans="1:12" ht="21.75" customHeight="1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2" ht="21.75" customHeight="1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12" ht="21.75" customHeight="1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</row>
    <row r="9" spans="1:12" ht="21.75" customHeight="1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20">
        <v>2023</v>
      </c>
    </row>
    <row r="10" spans="1:12" ht="21.75" customHeight="1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12" ht="21.75" customHeight="1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1</v>
      </c>
    </row>
    <row r="12" spans="1:12" ht="21.75" customHeight="1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ht="21.75" customHeight="1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ht="21.75" customHeight="1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21.75" customHeight="1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21.75" customHeight="1" thickTop="1" thickBot="1" x14ac:dyDescent="0.25">
      <c r="A16" s="2"/>
      <c r="B16" s="22">
        <v>1</v>
      </c>
      <c r="C16" s="19" t="s">
        <v>185</v>
      </c>
      <c r="D16" s="19"/>
      <c r="E16" s="19"/>
      <c r="F16" s="19"/>
      <c r="G16" s="19"/>
      <c r="H16" s="19"/>
      <c r="I16" s="19"/>
      <c r="J16" s="19"/>
      <c r="K16" s="19"/>
      <c r="L16" s="23">
        <f>RESUMO!P2</f>
        <v>0</v>
      </c>
    </row>
    <row r="17" spans="1:257" ht="21.75" customHeight="1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82" t="s">
        <v>136</v>
      </c>
    </row>
    <row r="18" spans="1:257" ht="21.75" customHeight="1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257" ht="21.75" customHeight="1" thickTop="1" thickBot="1" x14ac:dyDescent="0.25">
      <c r="A19" s="2"/>
      <c r="B19" s="67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76" t="s">
        <v>137</v>
      </c>
    </row>
    <row r="20" spans="1:257" ht="21.75" customHeight="1" thickTop="1" x14ac:dyDescent="0.2">
      <c r="A20" s="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257" ht="19.149999999999999" customHeight="1" thickBot="1" x14ac:dyDescent="0.25">
      <c r="A21" s="2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1:257" ht="21.6" hidden="1" customHeight="1" x14ac:dyDescent="0.2">
      <c r="A22" s="2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257" ht="21.75" customHeight="1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68" t="s">
        <v>27</v>
      </c>
    </row>
    <row r="24" spans="1:257" ht="21.75" customHeight="1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0</v>
      </c>
    </row>
    <row r="25" spans="1:257" ht="21.6" hidden="1" customHeight="1" x14ac:dyDescent="0.2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257" ht="21.75" customHeight="1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0</v>
      </c>
      <c r="N26" s="57"/>
    </row>
    <row r="27" spans="1:257" ht="21.75" customHeight="1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257" ht="32.450000000000003" customHeight="1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257" ht="21.75" customHeight="1" thickTop="1" thickBot="1" x14ac:dyDescent="0.25">
      <c r="A29" s="2"/>
      <c r="B29" s="144" t="s">
        <v>37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</row>
    <row r="30" spans="1:257" ht="21.75" customHeight="1" thickTop="1" thickBot="1" x14ac:dyDescent="0.25">
      <c r="A30" s="2"/>
      <c r="B30" s="144" t="s">
        <v>108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IO30" s="65"/>
      <c r="IP30" s="65"/>
      <c r="IQ30" s="65"/>
      <c r="IR30" s="65"/>
      <c r="IS30" s="65"/>
      <c r="IT30" s="65"/>
      <c r="IU30" s="65"/>
      <c r="IV30" s="65"/>
      <c r="IW30" s="65"/>
    </row>
    <row r="31" spans="1:257" ht="21.75" customHeight="1" thickTop="1" thickBot="1" x14ac:dyDescent="0.25">
      <c r="A31" s="2"/>
      <c r="B31" s="115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/>
      <c r="L31" s="37">
        <f>$L$26*K31</f>
        <v>0</v>
      </c>
      <c r="IO31" s="65"/>
      <c r="IP31" s="65"/>
      <c r="IQ31" s="65"/>
      <c r="IR31" s="65"/>
      <c r="IS31" s="65"/>
      <c r="IT31" s="65"/>
      <c r="IU31" s="65"/>
      <c r="IV31" s="65"/>
      <c r="IW31" s="65"/>
    </row>
    <row r="32" spans="1:257" ht="21.75" customHeight="1" thickTop="1" thickBot="1" x14ac:dyDescent="0.25">
      <c r="A32" s="2"/>
      <c r="B32" s="115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/>
      <c r="L32" s="37">
        <f t="shared" ref="L32:L33" si="0">$L$26*K32</f>
        <v>0</v>
      </c>
      <c r="IO32" s="65"/>
      <c r="IP32" s="65"/>
      <c r="IQ32" s="65"/>
      <c r="IR32" s="65"/>
      <c r="IS32" s="65"/>
      <c r="IT32" s="65"/>
      <c r="IU32" s="65"/>
      <c r="IV32" s="65"/>
      <c r="IW32" s="65"/>
    </row>
    <row r="33" spans="1:257" ht="21.75" customHeight="1" thickTop="1" thickBot="1" x14ac:dyDescent="0.25">
      <c r="A33" s="2"/>
      <c r="B33" s="116" t="s">
        <v>31</v>
      </c>
      <c r="C33" s="181" t="s">
        <v>184</v>
      </c>
      <c r="D33" s="182"/>
      <c r="E33" s="182"/>
      <c r="F33" s="182"/>
      <c r="G33" s="182"/>
      <c r="H33" s="182"/>
      <c r="I33" s="182"/>
      <c r="J33" s="182"/>
      <c r="K33" s="131"/>
      <c r="L33" s="37">
        <f t="shared" si="0"/>
        <v>0</v>
      </c>
      <c r="IO33" s="65"/>
      <c r="IP33" s="65"/>
      <c r="IQ33" s="65"/>
      <c r="IR33" s="65"/>
      <c r="IS33" s="65"/>
      <c r="IT33" s="65"/>
      <c r="IU33" s="65"/>
      <c r="IV33" s="65"/>
      <c r="IW33" s="65"/>
    </row>
    <row r="34" spans="1:257" ht="21.75" customHeight="1" thickTop="1" thickBot="1" x14ac:dyDescent="0.25">
      <c r="A34" s="2"/>
      <c r="B34" s="119"/>
      <c r="C34" s="175" t="s">
        <v>170</v>
      </c>
      <c r="D34" s="175"/>
      <c r="E34" s="175"/>
      <c r="F34" s="175"/>
      <c r="G34" s="175"/>
      <c r="H34" s="175"/>
      <c r="I34" s="175"/>
      <c r="J34" s="175"/>
      <c r="K34" s="105">
        <f>SUM(K31:K33)</f>
        <v>0</v>
      </c>
      <c r="L34" s="31">
        <f>SUM(L31:L33)</f>
        <v>0</v>
      </c>
      <c r="IO34" s="65"/>
      <c r="IP34" s="65"/>
      <c r="IQ34" s="65"/>
      <c r="IR34" s="65"/>
      <c r="IS34" s="65"/>
      <c r="IT34" s="65"/>
      <c r="IU34" s="65"/>
      <c r="IV34" s="65"/>
      <c r="IW34" s="65"/>
    </row>
    <row r="35" spans="1:257" ht="21.75" customHeight="1" thickTop="1" thickBot="1" x14ac:dyDescent="0.25">
      <c r="A35" s="2"/>
      <c r="B35" s="115" t="s">
        <v>32</v>
      </c>
      <c r="C35" s="174" t="s">
        <v>171</v>
      </c>
      <c r="D35" s="174"/>
      <c r="E35" s="174"/>
      <c r="F35" s="174"/>
      <c r="G35" s="174"/>
      <c r="H35" s="174"/>
      <c r="I35" s="174"/>
      <c r="J35" s="174"/>
      <c r="K35" s="131">
        <f>K40*K34</f>
        <v>0</v>
      </c>
      <c r="L35" s="62">
        <f>$L$26*K35</f>
        <v>0</v>
      </c>
      <c r="IO35" s="65"/>
      <c r="IP35" s="65"/>
      <c r="IQ35" s="65"/>
      <c r="IR35" s="65"/>
      <c r="IS35" s="65"/>
      <c r="IT35" s="65"/>
      <c r="IU35" s="65"/>
      <c r="IV35" s="65"/>
      <c r="IW35" s="65"/>
    </row>
    <row r="36" spans="1:257" ht="21.75" customHeight="1" thickTop="1" thickBot="1" x14ac:dyDescent="0.25">
      <c r="A36" s="2"/>
      <c r="B36" s="119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</v>
      </c>
      <c r="L36" s="31">
        <f>SUM(L34:L35)</f>
        <v>0</v>
      </c>
      <c r="IO36" s="65"/>
      <c r="IP36" s="65"/>
      <c r="IQ36" s="65"/>
      <c r="IR36" s="65"/>
      <c r="IS36" s="65"/>
      <c r="IT36" s="65"/>
      <c r="IU36" s="65"/>
      <c r="IV36" s="65"/>
      <c r="IW36" s="65"/>
    </row>
    <row r="37" spans="1:257" ht="21.75" customHeight="1" thickTop="1" x14ac:dyDescent="0.2">
      <c r="A37" s="2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</row>
    <row r="38" spans="1:257" ht="55.15" customHeight="1" thickBot="1" x14ac:dyDescent="0.25">
      <c r="A38" s="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</row>
    <row r="39" spans="1:257" ht="21.75" customHeight="1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257" ht="27" customHeight="1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0.33800000000000008</v>
      </c>
      <c r="L40" s="31">
        <f>SUM(L41:L48)</f>
        <v>0</v>
      </c>
    </row>
    <row r="41" spans="1:257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0</v>
      </c>
    </row>
    <row r="42" spans="1:257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0</v>
      </c>
    </row>
    <row r="43" spans="1:257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1">K43*$L$26</f>
        <v>0</v>
      </c>
    </row>
    <row r="44" spans="1:257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1"/>
        <v>0</v>
      </c>
    </row>
    <row r="45" spans="1:257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1"/>
        <v>0</v>
      </c>
    </row>
    <row r="46" spans="1:257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1"/>
        <v>0</v>
      </c>
    </row>
    <row r="47" spans="1:257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/>
      <c r="H47" s="36" t="s">
        <v>11</v>
      </c>
      <c r="I47" s="201"/>
      <c r="J47" s="201"/>
      <c r="K47" s="134">
        <f>G47*I47</f>
        <v>0</v>
      </c>
      <c r="L47" s="72">
        <f t="shared" si="1"/>
        <v>0</v>
      </c>
    </row>
    <row r="48" spans="1:257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1"/>
        <v>0</v>
      </c>
    </row>
    <row r="49" spans="1:15" ht="21.75" customHeight="1" thickTop="1" x14ac:dyDescent="0.2">
      <c r="A49" s="2"/>
      <c r="B49" s="190" t="s">
        <v>194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15" ht="21.75" customHeight="1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15" ht="12.6" customHeight="1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15" ht="21.75" customHeight="1" thickTop="1" thickBot="1" x14ac:dyDescent="0.25">
      <c r="A52" s="2"/>
      <c r="B52" s="144" t="s">
        <v>47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15" ht="21.75" customHeight="1" thickTop="1" thickBot="1" x14ac:dyDescent="0.25">
      <c r="A53" s="2"/>
      <c r="B53" s="68" t="s">
        <v>28</v>
      </c>
      <c r="C53" s="142" t="s">
        <v>107</v>
      </c>
      <c r="D53" s="142"/>
      <c r="E53" s="142"/>
      <c r="F53" s="142"/>
      <c r="G53" s="142"/>
      <c r="H53" s="142"/>
      <c r="I53" s="142"/>
      <c r="J53" s="142"/>
      <c r="K53" s="142"/>
      <c r="L53" s="37">
        <f>RESUMO!P4*4*22-(L24*0.06)</f>
        <v>0</v>
      </c>
    </row>
    <row r="54" spans="1:15" ht="21.75" customHeight="1" thickTop="1" thickBot="1" x14ac:dyDescent="0.25">
      <c r="A54" s="2"/>
      <c r="B54" s="68" t="s">
        <v>30</v>
      </c>
      <c r="C54" s="142" t="s">
        <v>48</v>
      </c>
      <c r="D54" s="142"/>
      <c r="E54" s="142"/>
      <c r="F54" s="142"/>
      <c r="G54" s="142"/>
      <c r="H54" s="142"/>
      <c r="I54" s="142"/>
      <c r="J54" s="142"/>
      <c r="K54" s="142"/>
      <c r="L54" s="37">
        <f>22*RESUMO!P3*0.8</f>
        <v>0</v>
      </c>
    </row>
    <row r="55" spans="1:15" ht="21.75" customHeight="1" thickTop="1" thickBot="1" x14ac:dyDescent="0.25">
      <c r="A55" s="2"/>
      <c r="B55" s="68" t="s">
        <v>31</v>
      </c>
      <c r="C55" s="142" t="s">
        <v>103</v>
      </c>
      <c r="D55" s="142"/>
      <c r="E55" s="142"/>
      <c r="F55" s="142"/>
      <c r="G55" s="142"/>
      <c r="H55" s="142"/>
      <c r="I55" s="142"/>
      <c r="J55" s="142"/>
      <c r="K55" s="142"/>
      <c r="L55" s="37">
        <f>RESUMO!P5</f>
        <v>0</v>
      </c>
    </row>
    <row r="56" spans="1:15" ht="21.75" customHeight="1" thickTop="1" thickBot="1" x14ac:dyDescent="0.25">
      <c r="A56" s="2"/>
      <c r="B56" s="68" t="s">
        <v>32</v>
      </c>
      <c r="C56" s="143" t="s">
        <v>49</v>
      </c>
      <c r="D56" s="143"/>
      <c r="E56" s="143"/>
      <c r="F56" s="143"/>
      <c r="G56" s="143"/>
      <c r="H56" s="143"/>
      <c r="I56" s="143"/>
      <c r="J56" s="143"/>
      <c r="K56" s="143"/>
      <c r="L56" s="62"/>
      <c r="O56" s="66"/>
    </row>
    <row r="57" spans="1:15" ht="21.75" customHeight="1" thickTop="1" thickBot="1" x14ac:dyDescent="0.25">
      <c r="A57" s="2"/>
      <c r="B57" s="68" t="s">
        <v>33</v>
      </c>
      <c r="C57" s="142" t="s">
        <v>36</v>
      </c>
      <c r="D57" s="142"/>
      <c r="E57" s="142"/>
      <c r="F57" s="142"/>
      <c r="G57" s="142"/>
      <c r="H57" s="142"/>
      <c r="I57" s="142"/>
      <c r="J57" s="142"/>
      <c r="K57" s="142"/>
      <c r="L57" s="62">
        <v>0</v>
      </c>
      <c r="O57" s="66"/>
    </row>
    <row r="58" spans="1:15" ht="21.75" customHeight="1" thickTop="1" thickBot="1" x14ac:dyDescent="0.25">
      <c r="A58" s="2"/>
      <c r="B58" s="68"/>
      <c r="C58" s="145" t="s">
        <v>50</v>
      </c>
      <c r="D58" s="145"/>
      <c r="E58" s="145"/>
      <c r="F58" s="145"/>
      <c r="G58" s="145"/>
      <c r="H58" s="145"/>
      <c r="I58" s="145"/>
      <c r="J58" s="145"/>
      <c r="K58" s="145"/>
      <c r="L58" s="31">
        <f>SUM(L53:L57)</f>
        <v>0</v>
      </c>
      <c r="O58" s="66"/>
    </row>
    <row r="59" spans="1:15" ht="21.75" customHeight="1" thickTop="1" x14ac:dyDescent="0.2">
      <c r="A59" s="2"/>
      <c r="B59" s="184" t="s">
        <v>104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1:15" ht="37.15" customHeight="1" thickBot="1" x14ac:dyDescent="0.25">
      <c r="A60" s="2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7"/>
    </row>
    <row r="61" spans="1:15" ht="21.75" customHeight="1" thickTop="1" thickBot="1" x14ac:dyDescent="0.25">
      <c r="A61" s="2"/>
      <c r="B61" s="145" t="s">
        <v>51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15" ht="21.75" customHeight="1" thickTop="1" thickBot="1" x14ac:dyDescent="0.25">
      <c r="A62" s="2"/>
      <c r="B62" s="48" t="s">
        <v>52</v>
      </c>
      <c r="C62" s="142" t="s">
        <v>105</v>
      </c>
      <c r="D62" s="142"/>
      <c r="E62" s="142"/>
      <c r="F62" s="142"/>
      <c r="G62" s="142"/>
      <c r="H62" s="142"/>
      <c r="I62" s="142"/>
      <c r="J62" s="142"/>
      <c r="K62" s="49">
        <f>K36</f>
        <v>0</v>
      </c>
      <c r="L62" s="37">
        <f>L36</f>
        <v>0</v>
      </c>
    </row>
    <row r="63" spans="1:15" ht="21.75" customHeight="1" thickTop="1" thickBot="1" x14ac:dyDescent="0.25">
      <c r="A63" s="2"/>
      <c r="B63" s="48" t="s">
        <v>53</v>
      </c>
      <c r="C63" s="142" t="s">
        <v>54</v>
      </c>
      <c r="D63" s="142"/>
      <c r="E63" s="142"/>
      <c r="F63" s="142"/>
      <c r="G63" s="142"/>
      <c r="H63" s="142"/>
      <c r="I63" s="142"/>
      <c r="J63" s="142"/>
      <c r="K63" s="49">
        <f>K40</f>
        <v>0.33800000000000008</v>
      </c>
      <c r="L63" s="37">
        <f>L40</f>
        <v>0</v>
      </c>
    </row>
    <row r="64" spans="1:15" ht="21.75" customHeight="1" thickTop="1" thickBot="1" x14ac:dyDescent="0.25">
      <c r="A64" s="2"/>
      <c r="B64" s="48" t="s">
        <v>55</v>
      </c>
      <c r="C64" s="142" t="s">
        <v>56</v>
      </c>
      <c r="D64" s="142"/>
      <c r="E64" s="142"/>
      <c r="F64" s="142"/>
      <c r="G64" s="142"/>
      <c r="H64" s="142"/>
      <c r="I64" s="142"/>
      <c r="J64" s="142"/>
      <c r="K64" s="142"/>
      <c r="L64" s="37">
        <f>L58</f>
        <v>0</v>
      </c>
    </row>
    <row r="65" spans="1:14" ht="21.75" customHeight="1" thickTop="1" thickBot="1" x14ac:dyDescent="0.25">
      <c r="A65" s="2"/>
      <c r="B65" s="68"/>
      <c r="C65" s="145" t="s">
        <v>50</v>
      </c>
      <c r="D65" s="145"/>
      <c r="E65" s="145"/>
      <c r="F65" s="145"/>
      <c r="G65" s="145"/>
      <c r="H65" s="145"/>
      <c r="I65" s="145"/>
      <c r="J65" s="145"/>
      <c r="K65" s="145"/>
      <c r="L65" s="31">
        <f>L62+L63+L64</f>
        <v>0</v>
      </c>
    </row>
    <row r="66" spans="1:14" s="12" customFormat="1" ht="21.75" customHeight="1" thickTop="1" thickBot="1" x14ac:dyDescent="0.25">
      <c r="A66" s="1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</row>
    <row r="67" spans="1:14" s="12" customFormat="1" ht="21.75" customHeight="1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</row>
    <row r="68" spans="1:14" s="12" customFormat="1" ht="21.75" customHeight="1" thickTop="1" thickBot="1" x14ac:dyDescent="0.25">
      <c r="A68" s="11"/>
      <c r="B68" s="115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/>
      <c r="L68" s="30">
        <f>K68*$L$26</f>
        <v>0</v>
      </c>
    </row>
    <row r="69" spans="1:14" s="12" customFormat="1" ht="21.75" customHeight="1" thickTop="1" thickBot="1" x14ac:dyDescent="0.25">
      <c r="A69" s="11"/>
      <c r="B69" s="115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0</v>
      </c>
      <c r="L69" s="30">
        <f>K69*$L$26</f>
        <v>0</v>
      </c>
    </row>
    <row r="70" spans="1:14" s="12" customFormat="1" ht="21.75" customHeight="1" thickTop="1" thickBot="1" x14ac:dyDescent="0.25">
      <c r="A70" s="11"/>
      <c r="B70" s="115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/>
      <c r="L70" s="30">
        <f t="shared" ref="L70:L72" si="2">K70*$L$26</f>
        <v>0</v>
      </c>
    </row>
    <row r="71" spans="1:14" s="12" customFormat="1" ht="30" customHeight="1" thickTop="1" thickBot="1" x14ac:dyDescent="0.25">
      <c r="A71" s="11"/>
      <c r="B71" s="115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$K$40*K70</f>
        <v>0</v>
      </c>
      <c r="L71" s="30">
        <f t="shared" si="2"/>
        <v>0</v>
      </c>
    </row>
    <row r="72" spans="1:14" s="12" customFormat="1" ht="30" customHeight="1" thickTop="1" thickBot="1" x14ac:dyDescent="0.25">
      <c r="A72" s="11"/>
      <c r="B72" s="115" t="s">
        <v>33</v>
      </c>
      <c r="C72" s="208" t="s">
        <v>173</v>
      </c>
      <c r="D72" s="208"/>
      <c r="E72" s="208"/>
      <c r="F72" s="208"/>
      <c r="G72" s="208"/>
      <c r="H72" s="208"/>
      <c r="I72" s="208"/>
      <c r="J72" s="208"/>
      <c r="K72" s="132"/>
      <c r="L72" s="30">
        <f t="shared" si="2"/>
        <v>0</v>
      </c>
    </row>
    <row r="73" spans="1:14" s="12" customFormat="1" ht="21.75" customHeight="1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0</v>
      </c>
      <c r="L73" s="39">
        <f>SUM(L68:L72)</f>
        <v>0</v>
      </c>
    </row>
    <row r="74" spans="1:14" s="12" customFormat="1" ht="21.75" customHeight="1" thickTop="1" x14ac:dyDescent="0.2">
      <c r="A74" s="11"/>
      <c r="B74" s="184" t="s">
        <v>109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4"/>
    </row>
    <row r="75" spans="1:14" s="12" customFormat="1" ht="21.75" customHeight="1" x14ac:dyDescent="0.2">
      <c r="A75" s="11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1"/>
    </row>
    <row r="76" spans="1:14" s="12" customFormat="1" ht="12.6" customHeight="1" thickBot="1" x14ac:dyDescent="0.25">
      <c r="A76" s="11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7"/>
    </row>
    <row r="77" spans="1:14" s="12" customFormat="1" ht="21.75" customHeight="1" thickTop="1" thickBot="1" x14ac:dyDescent="0.25">
      <c r="A77" s="11"/>
      <c r="B77" s="144" t="s">
        <v>106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</row>
    <row r="78" spans="1:14" s="12" customFormat="1" ht="21.75" customHeight="1" thickTop="1" thickBot="1" x14ac:dyDescent="0.25">
      <c r="A78" s="11"/>
      <c r="B78" s="115" t="s">
        <v>28</v>
      </c>
      <c r="C78" s="142" t="s">
        <v>62</v>
      </c>
      <c r="D78" s="142"/>
      <c r="E78" s="142"/>
      <c r="F78" s="142"/>
      <c r="G78" s="142"/>
      <c r="H78" s="142"/>
      <c r="I78" s="142"/>
      <c r="J78" s="142"/>
      <c r="K78" s="132"/>
      <c r="L78" s="30">
        <f t="shared" ref="L78:L83" si="3">K78*$L$26</f>
        <v>0</v>
      </c>
      <c r="M78" s="64"/>
      <c r="N78" s="63"/>
    </row>
    <row r="79" spans="1:14" s="12" customFormat="1" ht="21.75" customHeight="1" thickTop="1" thickBot="1" x14ac:dyDescent="0.25">
      <c r="A79" s="11"/>
      <c r="B79" s="115" t="s">
        <v>30</v>
      </c>
      <c r="C79" s="142" t="s">
        <v>63</v>
      </c>
      <c r="D79" s="142"/>
      <c r="E79" s="142"/>
      <c r="F79" s="142"/>
      <c r="G79" s="142"/>
      <c r="H79" s="142"/>
      <c r="I79" s="142"/>
      <c r="J79" s="142"/>
      <c r="K79" s="49"/>
      <c r="L79" s="30">
        <f t="shared" si="3"/>
        <v>0</v>
      </c>
    </row>
    <row r="80" spans="1:14" s="12" customFormat="1" ht="21.75" customHeight="1" thickTop="1" thickBot="1" x14ac:dyDescent="0.25">
      <c r="A80" s="11"/>
      <c r="B80" s="115" t="s">
        <v>31</v>
      </c>
      <c r="C80" s="142" t="s">
        <v>64</v>
      </c>
      <c r="D80" s="142"/>
      <c r="E80" s="142"/>
      <c r="F80" s="142"/>
      <c r="G80" s="142"/>
      <c r="H80" s="142"/>
      <c r="I80" s="142"/>
      <c r="J80" s="142"/>
      <c r="K80" s="49"/>
      <c r="L80" s="30">
        <f t="shared" si="3"/>
        <v>0</v>
      </c>
    </row>
    <row r="81" spans="1:15" s="12" customFormat="1" ht="21.75" customHeight="1" thickTop="1" thickBot="1" x14ac:dyDescent="0.25">
      <c r="A81" s="11"/>
      <c r="B81" s="115" t="s">
        <v>32</v>
      </c>
      <c r="C81" s="142" t="s">
        <v>65</v>
      </c>
      <c r="D81" s="142"/>
      <c r="E81" s="142"/>
      <c r="F81" s="142"/>
      <c r="G81" s="142"/>
      <c r="H81" s="142"/>
      <c r="I81" s="142"/>
      <c r="J81" s="142"/>
      <c r="K81" s="49"/>
      <c r="L81" s="30">
        <f t="shared" si="3"/>
        <v>0</v>
      </c>
    </row>
    <row r="82" spans="1:15" s="12" customFormat="1" ht="21.75" customHeight="1" thickTop="1" thickBot="1" x14ac:dyDescent="0.25">
      <c r="A82" s="11"/>
      <c r="B82" s="115" t="s">
        <v>33</v>
      </c>
      <c r="C82" s="142" t="s">
        <v>66</v>
      </c>
      <c r="D82" s="142"/>
      <c r="E82" s="142"/>
      <c r="F82" s="142"/>
      <c r="G82" s="142"/>
      <c r="H82" s="142"/>
      <c r="I82" s="142"/>
      <c r="J82" s="142"/>
      <c r="K82" s="49"/>
      <c r="L82" s="30">
        <f t="shared" si="3"/>
        <v>0</v>
      </c>
    </row>
    <row r="83" spans="1:15" s="12" customFormat="1" ht="21.75" customHeight="1" thickTop="1" thickBot="1" x14ac:dyDescent="0.25">
      <c r="A83" s="11"/>
      <c r="B83" s="115" t="s">
        <v>34</v>
      </c>
      <c r="C83" s="142" t="s">
        <v>36</v>
      </c>
      <c r="D83" s="142"/>
      <c r="E83" s="142"/>
      <c r="F83" s="142"/>
      <c r="G83" s="142"/>
      <c r="H83" s="142"/>
      <c r="I83" s="142"/>
      <c r="J83" s="142"/>
      <c r="K83" s="49"/>
      <c r="L83" s="30">
        <f t="shared" si="3"/>
        <v>0</v>
      </c>
    </row>
    <row r="84" spans="1:15" s="12" customFormat="1" ht="21.75" customHeight="1" thickTop="1" thickBot="1" x14ac:dyDescent="0.25">
      <c r="A84" s="11"/>
      <c r="B84" s="115" t="s">
        <v>35</v>
      </c>
      <c r="C84" s="142" t="s">
        <v>94</v>
      </c>
      <c r="D84" s="142"/>
      <c r="E84" s="142"/>
      <c r="F84" s="142"/>
      <c r="G84" s="142"/>
      <c r="H84" s="142"/>
      <c r="I84" s="142"/>
      <c r="J84" s="142"/>
      <c r="K84" s="132">
        <f>(K78+K79+K80+K81+K82+K83)*K40</f>
        <v>0</v>
      </c>
      <c r="L84" s="30">
        <f>L26*K84</f>
        <v>0</v>
      </c>
    </row>
    <row r="85" spans="1:15" s="12" customFormat="1" ht="21.75" customHeight="1" thickTop="1" thickBot="1" x14ac:dyDescent="0.25">
      <c r="A85" s="11"/>
      <c r="B85" s="212" t="s">
        <v>50</v>
      </c>
      <c r="C85" s="212"/>
      <c r="D85" s="212"/>
      <c r="E85" s="212"/>
      <c r="F85" s="212"/>
      <c r="G85" s="212"/>
      <c r="H85" s="212"/>
      <c r="I85" s="212"/>
      <c r="J85" s="212"/>
      <c r="K85" s="56">
        <f>SUM(K78:K84)</f>
        <v>0</v>
      </c>
      <c r="L85" s="39">
        <f>L78+L79+L80+L81+L82+L84</f>
        <v>0</v>
      </c>
    </row>
    <row r="86" spans="1:15" s="12" customFormat="1" ht="21.75" customHeight="1" thickTop="1" x14ac:dyDescent="0.2">
      <c r="A86" s="11"/>
      <c r="B86" s="184" t="s">
        <v>192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</row>
    <row r="87" spans="1:15" s="12" customFormat="1" ht="41.25" customHeight="1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</row>
    <row r="88" spans="1:15" ht="21.75" customHeight="1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68" t="s">
        <v>67</v>
      </c>
    </row>
    <row r="89" spans="1:15" ht="21.75" customHeight="1" thickTop="1" thickBot="1" x14ac:dyDescent="0.25">
      <c r="A89" s="2"/>
      <c r="B89" s="68" t="s">
        <v>28</v>
      </c>
      <c r="C89" s="143" t="s">
        <v>68</v>
      </c>
      <c r="D89" s="143"/>
      <c r="E89" s="143"/>
      <c r="F89" s="143"/>
      <c r="G89" s="143"/>
      <c r="H89" s="143"/>
      <c r="I89" s="143"/>
      <c r="J89" s="143"/>
      <c r="K89" s="143"/>
      <c r="L89" s="72"/>
    </row>
    <row r="90" spans="1:15" ht="21.75" customHeight="1" thickTop="1" thickBot="1" x14ac:dyDescent="0.25">
      <c r="A90" s="2"/>
      <c r="B90" s="145" t="s">
        <v>30</v>
      </c>
      <c r="C90" s="213" t="s">
        <v>36</v>
      </c>
      <c r="D90" s="213"/>
      <c r="E90" s="214" t="s">
        <v>110</v>
      </c>
      <c r="F90" s="214"/>
      <c r="G90" s="214"/>
      <c r="H90" s="214"/>
      <c r="I90" s="214"/>
      <c r="J90" s="214"/>
      <c r="K90" s="214"/>
      <c r="L90" s="72">
        <v>0</v>
      </c>
      <c r="N90" s="74"/>
      <c r="O90" s="73"/>
    </row>
    <row r="91" spans="1:15" ht="21.75" customHeight="1" thickTop="1" thickBot="1" x14ac:dyDescent="0.25">
      <c r="A91" s="2"/>
      <c r="B91" s="145"/>
      <c r="C91" s="213"/>
      <c r="D91" s="213"/>
      <c r="E91" s="214" t="s">
        <v>111</v>
      </c>
      <c r="F91" s="214"/>
      <c r="G91" s="214"/>
      <c r="H91" s="214"/>
      <c r="I91" s="214"/>
      <c r="J91" s="214"/>
      <c r="K91" s="214"/>
      <c r="L91" s="72">
        <v>0</v>
      </c>
      <c r="N91" s="75"/>
      <c r="O91" s="73"/>
    </row>
    <row r="92" spans="1:15" s="12" customFormat="1" ht="21.75" customHeight="1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0</v>
      </c>
      <c r="N92" s="75"/>
      <c r="O92" s="73"/>
    </row>
    <row r="93" spans="1:15" s="12" customFormat="1" ht="48.75" customHeight="1" thickTop="1" thickBot="1" x14ac:dyDescent="0.25">
      <c r="A93" s="11"/>
      <c r="B93" s="184" t="s">
        <v>114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4"/>
    </row>
    <row r="94" spans="1:15" s="12" customFormat="1" ht="21.75" customHeight="1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68" t="s">
        <v>27</v>
      </c>
    </row>
    <row r="95" spans="1:15" s="12" customFormat="1" ht="21.75" customHeight="1" thickTop="1" thickBot="1" x14ac:dyDescent="0.25">
      <c r="A95" s="11"/>
      <c r="B95" s="68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/>
      <c r="L95" s="30">
        <f>K95*L115</f>
        <v>0</v>
      </c>
    </row>
    <row r="96" spans="1:15" s="12" customFormat="1" ht="21.75" customHeight="1" thickTop="1" thickBot="1" x14ac:dyDescent="0.25">
      <c r="A96" s="11"/>
      <c r="B96" s="68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/>
      <c r="L96" s="30">
        <f>(L115+L95)*K96</f>
        <v>0</v>
      </c>
    </row>
    <row r="97" spans="1:12" s="12" customFormat="1" ht="21.75" customHeight="1" thickTop="1" thickBot="1" x14ac:dyDescent="0.25">
      <c r="A97" s="11"/>
      <c r="B97" s="145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L97" s="50"/>
    </row>
    <row r="98" spans="1:12" s="12" customFormat="1" ht="21.75" customHeight="1" thickTop="1" thickBot="1" x14ac:dyDescent="0.25">
      <c r="A98" s="11"/>
      <c r="B98" s="145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</v>
      </c>
      <c r="K98" s="52"/>
      <c r="L98" s="58">
        <f>((L115+L95+L96)/(1-J98))*K98</f>
        <v>0</v>
      </c>
    </row>
    <row r="99" spans="1:12" s="12" customFormat="1" ht="21.75" customHeight="1" thickTop="1" thickBot="1" x14ac:dyDescent="0.25">
      <c r="A99" s="11"/>
      <c r="B99" s="145"/>
      <c r="C99" s="19"/>
      <c r="D99" s="19"/>
      <c r="E99" s="19"/>
      <c r="F99" s="19"/>
      <c r="G99" s="19" t="s">
        <v>18</v>
      </c>
      <c r="H99" s="42"/>
      <c r="I99" s="42"/>
      <c r="J99" s="232"/>
      <c r="K99" s="52"/>
      <c r="L99" s="58">
        <f>((L115+L95+L96)/(1-J98))*K99</f>
        <v>0</v>
      </c>
    </row>
    <row r="100" spans="1:12" s="12" customFormat="1" ht="21.75" customHeight="1" thickTop="1" thickBot="1" x14ac:dyDescent="0.25">
      <c r="A100" s="11"/>
      <c r="B100" s="145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/>
      <c r="L100" s="58">
        <f>((L115+L95+L96)/(1-J98))*K100</f>
        <v>0</v>
      </c>
    </row>
    <row r="101" spans="1:12" s="12" customFormat="1" ht="21.75" customHeight="1" thickTop="1" thickBot="1" x14ac:dyDescent="0.25">
      <c r="A101" s="11"/>
      <c r="B101" s="69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0</v>
      </c>
    </row>
    <row r="102" spans="1:12" s="12" customFormat="1" ht="37.15" customHeight="1" thickTop="1" thickBot="1" x14ac:dyDescent="0.25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</row>
    <row r="103" spans="1:12" s="12" customFormat="1" ht="21.6" hidden="1" customHeight="1" x14ac:dyDescent="0.2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</row>
    <row r="104" spans="1:12" s="12" customFormat="1" ht="21.6" hidden="1" customHeight="1" x14ac:dyDescent="0.2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</row>
    <row r="105" spans="1:12" s="12" customFormat="1" ht="21.6" hidden="1" customHeight="1" x14ac:dyDescent="0.2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</row>
    <row r="106" spans="1:12" s="12" customFormat="1" ht="21.6" hidden="1" customHeight="1" x14ac:dyDescent="0.2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</row>
    <row r="107" spans="1:12" ht="21.6" hidden="1" customHeight="1" x14ac:dyDescent="0.2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12" ht="21.75" customHeight="1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</row>
    <row r="109" spans="1:12" ht="21.75" customHeight="1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68" t="s">
        <v>67</v>
      </c>
    </row>
    <row r="110" spans="1:12" ht="21.75" customHeight="1" thickTop="1" thickBot="1" x14ac:dyDescent="0.25">
      <c r="A110" s="2"/>
      <c r="B110" s="68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0</v>
      </c>
    </row>
    <row r="111" spans="1:12" ht="21.75" customHeight="1" thickTop="1" thickBot="1" x14ac:dyDescent="0.25">
      <c r="A111" s="2"/>
      <c r="B111" s="68" t="s">
        <v>30</v>
      </c>
      <c r="C111" s="221" t="s">
        <v>72</v>
      </c>
      <c r="D111" s="221"/>
      <c r="E111" s="221"/>
      <c r="F111" s="221"/>
      <c r="G111" s="221"/>
      <c r="H111" s="221"/>
      <c r="I111" s="221"/>
      <c r="J111" s="221"/>
      <c r="K111" s="221"/>
      <c r="L111" s="30">
        <f>L65</f>
        <v>0</v>
      </c>
    </row>
    <row r="112" spans="1:12" ht="21.75" customHeight="1" thickTop="1" thickBot="1" x14ac:dyDescent="0.25">
      <c r="A112" s="2"/>
      <c r="B112" s="68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0</v>
      </c>
    </row>
    <row r="113" spans="1:13" ht="21.75" customHeight="1" thickTop="1" thickBot="1" x14ac:dyDescent="0.25">
      <c r="A113" s="2"/>
      <c r="B113" s="68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0</v>
      </c>
    </row>
    <row r="114" spans="1:13" ht="21.75" customHeight="1" thickTop="1" thickBot="1" x14ac:dyDescent="0.25">
      <c r="A114" s="2"/>
      <c r="B114" s="68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0</v>
      </c>
    </row>
    <row r="115" spans="1:13" ht="21.75" customHeight="1" thickTop="1" thickBot="1" x14ac:dyDescent="0.25">
      <c r="A115" s="2"/>
      <c r="B115" s="144" t="s">
        <v>75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39">
        <f>SUM(L110:L114)</f>
        <v>0</v>
      </c>
      <c r="M115" s="13"/>
    </row>
    <row r="116" spans="1:13" s="12" customFormat="1" ht="21.75" customHeight="1" thickTop="1" thickBot="1" x14ac:dyDescent="0.25">
      <c r="A116" s="11"/>
      <c r="B116" s="68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0</v>
      </c>
    </row>
    <row r="117" spans="1:13" ht="34.15" customHeight="1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0</v>
      </c>
    </row>
    <row r="118" spans="1:13" ht="21.75" customHeight="1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</row>
    <row r="119" spans="1:13" ht="21.75" customHeight="1" thickTop="1" thickBot="1" x14ac:dyDescent="0.25">
      <c r="A119" s="2"/>
      <c r="B119" s="145" t="s">
        <v>78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13" ht="45" customHeight="1" thickTop="1" thickBot="1" x14ac:dyDescent="0.25">
      <c r="A120" s="2"/>
      <c r="B120" s="237" t="s">
        <v>79</v>
      </c>
      <c r="C120" s="237"/>
      <c r="D120" s="237"/>
      <c r="E120" s="238" t="s">
        <v>80</v>
      </c>
      <c r="F120" s="238"/>
      <c r="G120" s="238" t="s">
        <v>81</v>
      </c>
      <c r="H120" s="238"/>
      <c r="I120" s="238" t="s">
        <v>82</v>
      </c>
      <c r="J120" s="238"/>
      <c r="K120" s="70" t="s">
        <v>83</v>
      </c>
      <c r="L120" s="44" t="s">
        <v>84</v>
      </c>
    </row>
    <row r="121" spans="1:13" ht="21.75" customHeight="1" thickTop="1" thickBot="1" x14ac:dyDescent="0.25">
      <c r="A121" s="2"/>
      <c r="B121" s="239" t="s">
        <v>138</v>
      </c>
      <c r="C121" s="239"/>
      <c r="D121" s="239"/>
      <c r="E121" s="240">
        <f>L117</f>
        <v>0</v>
      </c>
      <c r="F121" s="240"/>
      <c r="G121" s="241">
        <v>1</v>
      </c>
      <c r="H121" s="241"/>
      <c r="I121" s="240">
        <f>G121*E121</f>
        <v>0</v>
      </c>
      <c r="J121" s="240"/>
      <c r="K121" s="71">
        <v>1</v>
      </c>
      <c r="L121" s="46">
        <f>ROUND(K121*I121,2)</f>
        <v>0</v>
      </c>
    </row>
    <row r="122" spans="1:13" ht="36.75" customHeight="1" thickTop="1" thickBot="1" x14ac:dyDescent="0.25">
      <c r="A122" s="2"/>
      <c r="B122" s="242" t="s">
        <v>85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54">
        <f>L121</f>
        <v>0</v>
      </c>
    </row>
    <row r="123" spans="1:13" ht="36.75" customHeight="1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59">
        <f>L122*12</f>
        <v>0</v>
      </c>
    </row>
    <row r="124" spans="1:13" ht="16.5" thickTop="1" x14ac:dyDescent="0.2">
      <c r="L124" s="60" t="s">
        <v>95</v>
      </c>
      <c r="M124" s="61" t="e">
        <f>L117/L26</f>
        <v>#DIV/0!</v>
      </c>
    </row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</sheetData>
  <mergeCells count="105">
    <mergeCell ref="B1:J1"/>
    <mergeCell ref="B2:D2"/>
    <mergeCell ref="E2:J2"/>
    <mergeCell ref="B3:D3"/>
    <mergeCell ref="E3:J3"/>
    <mergeCell ref="B4:D4"/>
    <mergeCell ref="E4:G4"/>
    <mergeCell ref="I4:J4"/>
    <mergeCell ref="C19:K19"/>
    <mergeCell ref="B5:D5"/>
    <mergeCell ref="E5:J5"/>
    <mergeCell ref="C7:F7"/>
    <mergeCell ref="G7:L7"/>
    <mergeCell ref="B12:L14"/>
    <mergeCell ref="B15:L15"/>
    <mergeCell ref="B20:L22"/>
    <mergeCell ref="B23:K23"/>
    <mergeCell ref="B25:L25"/>
    <mergeCell ref="B26:K26"/>
    <mergeCell ref="B27:L28"/>
    <mergeCell ref="C44:J44"/>
    <mergeCell ref="B37:L38"/>
    <mergeCell ref="C53:K53"/>
    <mergeCell ref="C54:K54"/>
    <mergeCell ref="B39:L39"/>
    <mergeCell ref="B40:J40"/>
    <mergeCell ref="C41:J41"/>
    <mergeCell ref="C42:J42"/>
    <mergeCell ref="C43:J43"/>
    <mergeCell ref="B29:L29"/>
    <mergeCell ref="B30:L30"/>
    <mergeCell ref="C31:J31"/>
    <mergeCell ref="C32:J32"/>
    <mergeCell ref="C33:J33"/>
    <mergeCell ref="C34:J34"/>
    <mergeCell ref="C35:J35"/>
    <mergeCell ref="C36:J36"/>
    <mergeCell ref="C55:K55"/>
    <mergeCell ref="C56:K56"/>
    <mergeCell ref="C57:K57"/>
    <mergeCell ref="C58:K58"/>
    <mergeCell ref="C45:J45"/>
    <mergeCell ref="C46:J46"/>
    <mergeCell ref="C47:F47"/>
    <mergeCell ref="I47:J47"/>
    <mergeCell ref="B49:L51"/>
    <mergeCell ref="B52:L52"/>
    <mergeCell ref="B66:L66"/>
    <mergeCell ref="B67:L67"/>
    <mergeCell ref="C68:J68"/>
    <mergeCell ref="C69:J69"/>
    <mergeCell ref="B59:L60"/>
    <mergeCell ref="B61:L61"/>
    <mergeCell ref="C62:J62"/>
    <mergeCell ref="C63:J63"/>
    <mergeCell ref="C64:K64"/>
    <mergeCell ref="C65:K65"/>
    <mergeCell ref="B73:J73"/>
    <mergeCell ref="B74:L76"/>
    <mergeCell ref="B77:L77"/>
    <mergeCell ref="C78:J78"/>
    <mergeCell ref="C70:J70"/>
    <mergeCell ref="C71:J71"/>
    <mergeCell ref="C72:J72"/>
    <mergeCell ref="B85:J85"/>
    <mergeCell ref="B86:L87"/>
    <mergeCell ref="B88:K88"/>
    <mergeCell ref="C89:K89"/>
    <mergeCell ref="B90:B91"/>
    <mergeCell ref="C90:D91"/>
    <mergeCell ref="E90:K90"/>
    <mergeCell ref="E91:K91"/>
    <mergeCell ref="C79:J79"/>
    <mergeCell ref="C80:J80"/>
    <mergeCell ref="C81:J81"/>
    <mergeCell ref="C82:J82"/>
    <mergeCell ref="C83:J83"/>
    <mergeCell ref="C84:J84"/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  <mergeCell ref="B121:D121"/>
    <mergeCell ref="E121:F121"/>
    <mergeCell ref="G121:H121"/>
    <mergeCell ref="I121:J121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="85" zoomScaleNormal="85" workbookViewId="0">
      <selection activeCell="A5" sqref="A5"/>
    </sheetView>
  </sheetViews>
  <sheetFormatPr defaultRowHeight="12.75" x14ac:dyDescent="0.2"/>
  <cols>
    <col min="1" max="1" width="17.42578125" style="123" customWidth="1"/>
    <col min="2" max="2" width="12.140625" style="124" customWidth="1"/>
    <col min="3" max="3" width="18.5703125" style="124" customWidth="1"/>
    <col min="4" max="4" width="26" style="124" customWidth="1"/>
    <col min="5" max="9" width="12.140625" style="124" customWidth="1"/>
    <col min="10" max="10" width="14.42578125" style="124" customWidth="1"/>
    <col min="11" max="12" width="12.140625" style="124" customWidth="1"/>
    <col min="13" max="13" width="24.5703125" style="124" bestFit="1" customWidth="1"/>
    <col min="14" max="14" width="30.140625" style="124" bestFit="1" customWidth="1"/>
    <col min="15" max="15" width="41.140625" style="124" bestFit="1" customWidth="1"/>
    <col min="16" max="16" width="12.140625" style="124" bestFit="1" customWidth="1"/>
  </cols>
  <sheetData>
    <row r="1" spans="1:16" s="123" customFormat="1" ht="15" x14ac:dyDescent="0.25">
      <c r="B1" s="125" t="s">
        <v>146</v>
      </c>
      <c r="C1" s="125" t="s">
        <v>147</v>
      </c>
      <c r="D1" s="125" t="s">
        <v>180</v>
      </c>
      <c r="E1" s="125" t="s">
        <v>149</v>
      </c>
      <c r="F1" s="125" t="s">
        <v>150</v>
      </c>
      <c r="G1" s="125" t="s">
        <v>151</v>
      </c>
      <c r="H1" s="126" t="s">
        <v>152</v>
      </c>
      <c r="I1" s="127" t="s">
        <v>153</v>
      </c>
      <c r="J1" s="125" t="s">
        <v>154</v>
      </c>
      <c r="K1" s="125" t="s">
        <v>156</v>
      </c>
      <c r="L1" s="125" t="s">
        <v>177</v>
      </c>
      <c r="M1" s="125" t="s">
        <v>155</v>
      </c>
      <c r="N1" s="125" t="s">
        <v>175</v>
      </c>
      <c r="O1" s="125" t="s">
        <v>176</v>
      </c>
      <c r="P1" s="125" t="s">
        <v>157</v>
      </c>
    </row>
    <row r="2" spans="1:16" x14ac:dyDescent="0.2">
      <c r="A2" s="123" t="s">
        <v>174</v>
      </c>
    </row>
    <row r="3" spans="1:16" x14ac:dyDescent="0.2">
      <c r="A3" s="123" t="s">
        <v>178</v>
      </c>
    </row>
    <row r="4" spans="1:16" x14ac:dyDescent="0.2">
      <c r="A4" s="123" t="s">
        <v>179</v>
      </c>
    </row>
    <row r="5" spans="1:16" ht="38.25" x14ac:dyDescent="0.2">
      <c r="A5" s="284" t="s">
        <v>103</v>
      </c>
    </row>
    <row r="6" spans="1:16" x14ac:dyDescent="0.2">
      <c r="A6" s="123" t="s">
        <v>190</v>
      </c>
    </row>
    <row r="20" spans="14:14" x14ac:dyDescent="0.2">
      <c r="N20" s="12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48539"/>
  <sheetViews>
    <sheetView topLeftCell="B108" zoomScale="85" zoomScaleNormal="85" workbookViewId="0">
      <selection activeCell="C126" sqref="C126"/>
    </sheetView>
  </sheetViews>
  <sheetFormatPr defaultRowHeight="15.75" x14ac:dyDescent="0.2"/>
  <cols>
    <col min="1" max="11" width="12.42578125" style="1" customWidth="1"/>
    <col min="12" max="12" width="24.5703125" style="1" customWidth="1"/>
    <col min="13" max="13" width="12.42578125" style="1" customWidth="1"/>
    <col min="14" max="14" width="12.7109375" style="1" bestFit="1" customWidth="1"/>
    <col min="15" max="15" width="49.42578125" style="1" bestFit="1" customWidth="1"/>
    <col min="16" max="16" width="23.42578125" style="1" customWidth="1"/>
    <col min="17" max="17" width="23" style="1" bestFit="1" customWidth="1"/>
    <col min="18" max="19" width="12.42578125" style="1" customWidth="1"/>
    <col min="20" max="20" width="12.85546875" style="1" bestFit="1" customWidth="1"/>
    <col min="21" max="257" width="12.42578125" style="1" customWidth="1"/>
    <col min="258" max="1025" width="12.42578125" customWidth="1"/>
  </cols>
  <sheetData>
    <row r="1" spans="1:257" ht="21.75" customHeight="1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257" ht="21.75" customHeight="1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  <c r="P2" s="66"/>
    </row>
    <row r="3" spans="1:257" ht="21.75" customHeight="1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257" ht="21.75" customHeight="1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257" ht="21.75" customHeight="1" thickTop="1" thickBot="1" x14ac:dyDescent="0.25">
      <c r="A5" s="2"/>
      <c r="B5" s="151" t="s">
        <v>22</v>
      </c>
      <c r="C5" s="151"/>
      <c r="D5" s="151"/>
      <c r="E5" s="152" t="s">
        <v>119</v>
      </c>
      <c r="F5" s="152"/>
      <c r="G5" s="152"/>
      <c r="H5" s="152"/>
      <c r="I5" s="152"/>
      <c r="J5" s="152"/>
      <c r="K5" s="7"/>
      <c r="L5" s="8"/>
      <c r="O5" s="66"/>
      <c r="P5" s="66"/>
    </row>
    <row r="6" spans="1:257" ht="21.75" customHeight="1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  <c r="P6" s="121"/>
    </row>
    <row r="7" spans="1:257" ht="21.75" customHeight="1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257" ht="21.75" customHeight="1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  <c r="P8" s="121"/>
    </row>
    <row r="9" spans="1:257" ht="21.75" customHeight="1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20">
        <v>2023</v>
      </c>
    </row>
    <row r="10" spans="1:257" ht="21.75" customHeight="1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257" ht="21.75" customHeight="1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10</v>
      </c>
    </row>
    <row r="12" spans="1:257" s="15" customFormat="1" ht="21.75" customHeight="1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</row>
    <row r="13" spans="1:257" s="15" customFormat="1" ht="21.75" customHeight="1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</row>
    <row r="14" spans="1:257" ht="21.75" customHeight="1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257" ht="21.75" customHeight="1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257" ht="21.75" customHeight="1" thickTop="1" thickBot="1" x14ac:dyDescent="0.25">
      <c r="A16" s="2"/>
      <c r="B16" s="22">
        <v>1</v>
      </c>
      <c r="C16" s="19" t="s">
        <v>186</v>
      </c>
      <c r="D16" s="19"/>
      <c r="E16" s="19"/>
      <c r="F16" s="19"/>
      <c r="G16" s="19"/>
      <c r="H16" s="19"/>
      <c r="I16" s="19"/>
      <c r="J16" s="19"/>
      <c r="K16" s="19"/>
      <c r="L16" s="23">
        <f>RESUMO!B2</f>
        <v>0</v>
      </c>
    </row>
    <row r="17" spans="1:257" ht="21.75" customHeight="1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24" t="s">
        <v>100</v>
      </c>
    </row>
    <row r="18" spans="1:257" ht="21.75" customHeight="1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257" ht="21.75" customHeight="1" thickTop="1" thickBot="1" x14ac:dyDescent="0.25">
      <c r="A19" s="2"/>
      <c r="B19" s="27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26" t="s">
        <v>102</v>
      </c>
    </row>
    <row r="20" spans="1:257" s="15" customFormat="1" ht="21.75" customHeight="1" thickTop="1" x14ac:dyDescent="0.2">
      <c r="A20" s="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</row>
    <row r="21" spans="1:257" s="15" customFormat="1" ht="19.149999999999999" customHeight="1" thickBot="1" x14ac:dyDescent="0.25">
      <c r="A21" s="2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9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</row>
    <row r="22" spans="1:257" ht="21.6" hidden="1" customHeight="1" thickBot="1" x14ac:dyDescent="0.25">
      <c r="A22" s="2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257" ht="21.75" customHeight="1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29" t="s">
        <v>27</v>
      </c>
    </row>
    <row r="24" spans="1:257" ht="23.25" customHeight="1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0</v>
      </c>
    </row>
    <row r="25" spans="1:257" s="15" customFormat="1" ht="4.5" hidden="1" customHeight="1" thickTop="1" thickBot="1" x14ac:dyDescent="0.25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</row>
    <row r="26" spans="1:257" ht="21.75" customHeight="1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0</v>
      </c>
      <c r="N26" s="57"/>
      <c r="O26" s="14"/>
    </row>
    <row r="27" spans="1:257" s="15" customFormat="1" ht="21.75" customHeight="1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</row>
    <row r="28" spans="1:257" ht="32.450000000000003" customHeight="1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  <c r="P28" s="65"/>
      <c r="Q28" s="65"/>
    </row>
    <row r="29" spans="1:257" ht="21.75" customHeight="1" thickTop="1" thickBot="1" x14ac:dyDescent="0.25">
      <c r="A29" s="2"/>
      <c r="B29" s="144" t="s">
        <v>37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  <c r="P29" s="65"/>
      <c r="Q29" s="65"/>
    </row>
    <row r="30" spans="1:257" ht="21.75" customHeight="1" thickTop="1" thickBot="1" x14ac:dyDescent="0.25">
      <c r="A30" s="2"/>
      <c r="B30" s="144" t="s">
        <v>108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P30" s="65"/>
      <c r="Q30" s="65"/>
    </row>
    <row r="31" spans="1:257" ht="21.75" customHeight="1" thickTop="1" thickBot="1" x14ac:dyDescent="0.25">
      <c r="A31" s="2"/>
      <c r="B31" s="99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/>
      <c r="L31" s="37">
        <f>L26*K31</f>
        <v>0</v>
      </c>
      <c r="M31" s="64"/>
      <c r="P31" s="65"/>
      <c r="Q31" s="65"/>
    </row>
    <row r="32" spans="1:257" s="65" customFormat="1" ht="21.75" customHeight="1" thickTop="1" thickBot="1" x14ac:dyDescent="0.25">
      <c r="A32" s="2"/>
      <c r="B32" s="99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/>
      <c r="L32" s="62">
        <f>L26*K32</f>
        <v>0</v>
      </c>
      <c r="M32" s="104"/>
      <c r="N32" s="14"/>
      <c r="O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</row>
    <row r="33" spans="1:257" s="65" customFormat="1" ht="21.75" customHeight="1" thickTop="1" thickBot="1" x14ac:dyDescent="0.25">
      <c r="A33" s="2"/>
      <c r="B33" s="107" t="s">
        <v>31</v>
      </c>
      <c r="C33" s="181" t="s">
        <v>184</v>
      </c>
      <c r="D33" s="182"/>
      <c r="E33" s="182"/>
      <c r="F33" s="182"/>
      <c r="G33" s="182"/>
      <c r="H33" s="182"/>
      <c r="I33" s="182"/>
      <c r="J33" s="182"/>
      <c r="K33" s="131"/>
      <c r="L33" s="62">
        <f>L26*K33</f>
        <v>0</v>
      </c>
      <c r="M33" s="104"/>
      <c r="N33" s="14"/>
      <c r="O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</row>
    <row r="34" spans="1:257" s="65" customFormat="1" ht="21.75" customHeight="1" thickTop="1" thickBot="1" x14ac:dyDescent="0.25">
      <c r="A34" s="2"/>
      <c r="B34" s="100"/>
      <c r="C34" s="175" t="s">
        <v>170</v>
      </c>
      <c r="D34" s="175"/>
      <c r="E34" s="175"/>
      <c r="F34" s="175"/>
      <c r="G34" s="175"/>
      <c r="H34" s="175"/>
      <c r="I34" s="175"/>
      <c r="J34" s="175"/>
      <c r="K34" s="105">
        <f>SUM(K31:K33)</f>
        <v>0</v>
      </c>
      <c r="L34" s="31">
        <f>SUM(L31:L33)</f>
        <v>0</v>
      </c>
      <c r="M34" s="14"/>
      <c r="N34" s="14"/>
      <c r="O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</row>
    <row r="35" spans="1:257" ht="21.75" customHeight="1" thickTop="1" thickBot="1" x14ac:dyDescent="0.25">
      <c r="A35" s="2"/>
      <c r="B35" s="99" t="s">
        <v>32</v>
      </c>
      <c r="C35" s="174" t="s">
        <v>171</v>
      </c>
      <c r="D35" s="174"/>
      <c r="E35" s="174"/>
      <c r="F35" s="174"/>
      <c r="G35" s="174"/>
      <c r="H35" s="174"/>
      <c r="I35" s="174"/>
      <c r="J35" s="174"/>
      <c r="K35" s="131">
        <f>K40*K34</f>
        <v>0</v>
      </c>
      <c r="L35" s="62">
        <f>L26*K35</f>
        <v>0</v>
      </c>
      <c r="P35" s="65"/>
      <c r="Q35" s="65"/>
    </row>
    <row r="36" spans="1:257" ht="21.75" customHeight="1" thickTop="1" thickBot="1" x14ac:dyDescent="0.25">
      <c r="A36" s="2"/>
      <c r="B36" s="33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</v>
      </c>
      <c r="L36" s="31">
        <f>SUM(L34:L35)</f>
        <v>0</v>
      </c>
      <c r="M36" s="104"/>
      <c r="P36" s="65"/>
      <c r="Q36" s="65"/>
    </row>
    <row r="37" spans="1:257" s="15" customFormat="1" ht="21.75" customHeight="1" thickTop="1" x14ac:dyDescent="0.2">
      <c r="A37" s="2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  <c r="M37" s="14"/>
      <c r="N37" s="14"/>
      <c r="O37" s="14"/>
      <c r="P37" s="65"/>
      <c r="Q37" s="65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</row>
    <row r="38" spans="1:257" ht="55.15" customHeight="1" thickBot="1" x14ac:dyDescent="0.25">
      <c r="A38" s="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  <c r="P38" s="65"/>
      <c r="Q38" s="65"/>
    </row>
    <row r="39" spans="1:257" ht="21.75" customHeight="1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  <c r="O39" s="13"/>
      <c r="P39" s="65"/>
      <c r="Q39" s="65"/>
    </row>
    <row r="40" spans="1:257" ht="27" customHeight="1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0.33800000000000008</v>
      </c>
      <c r="L40" s="31">
        <f>SUM(L41:L48)</f>
        <v>0</v>
      </c>
      <c r="O40" s="13"/>
      <c r="P40" s="65"/>
      <c r="Q40" s="65"/>
    </row>
    <row r="41" spans="1:257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0</v>
      </c>
      <c r="M41" s="14"/>
      <c r="N41" s="13"/>
      <c r="P41" s="65"/>
      <c r="Q41" s="65"/>
    </row>
    <row r="42" spans="1:257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0</v>
      </c>
      <c r="M42" s="14"/>
    </row>
    <row r="43" spans="1:257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0">K43*$L$26</f>
        <v>0</v>
      </c>
      <c r="M43" s="14"/>
      <c r="O43" s="113"/>
    </row>
    <row r="44" spans="1:257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0"/>
        <v>0</v>
      </c>
      <c r="M44" s="14"/>
    </row>
    <row r="45" spans="1:257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0"/>
        <v>0</v>
      </c>
      <c r="M45" s="14"/>
    </row>
    <row r="46" spans="1:257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0"/>
        <v>0</v>
      </c>
    </row>
    <row r="47" spans="1:257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/>
      <c r="H47" s="36" t="s">
        <v>11</v>
      </c>
      <c r="I47" s="201"/>
      <c r="J47" s="201"/>
      <c r="K47" s="134">
        <f>G47*I47</f>
        <v>0</v>
      </c>
      <c r="L47" s="72">
        <f t="shared" si="0"/>
        <v>0</v>
      </c>
      <c r="M47" s="104"/>
    </row>
    <row r="48" spans="1:257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0"/>
        <v>0</v>
      </c>
    </row>
    <row r="49" spans="1:257" s="15" customFormat="1" ht="21.75" customHeight="1" thickTop="1" x14ac:dyDescent="0.2">
      <c r="A49" s="2"/>
      <c r="B49" s="190" t="s">
        <v>194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2"/>
      <c r="M49" s="14"/>
      <c r="N49" s="14"/>
      <c r="O49" s="14"/>
      <c r="P49" s="14"/>
      <c r="Q49" s="14"/>
      <c r="R49" s="14"/>
      <c r="S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</row>
    <row r="50" spans="1:257" s="15" customFormat="1" ht="21.75" customHeight="1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  <c r="M50" s="14"/>
      <c r="N50" s="14"/>
      <c r="O50" s="14"/>
      <c r="P50" s="14"/>
      <c r="Q50" s="14"/>
      <c r="R50" s="14"/>
      <c r="S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</row>
    <row r="51" spans="1:257" ht="12.6" customHeight="1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257" ht="21.75" customHeight="1" thickTop="1" thickBot="1" x14ac:dyDescent="0.25">
      <c r="A52" s="2"/>
      <c r="B52" s="144" t="s">
        <v>47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257" ht="21.75" customHeight="1" thickTop="1" thickBot="1" x14ac:dyDescent="0.25">
      <c r="A53" s="2"/>
      <c r="B53" s="29" t="s">
        <v>28</v>
      </c>
      <c r="C53" s="143" t="s">
        <v>193</v>
      </c>
      <c r="D53" s="143"/>
      <c r="E53" s="143"/>
      <c r="F53" s="143"/>
      <c r="G53" s="143"/>
      <c r="H53" s="143"/>
      <c r="I53" s="143"/>
      <c r="J53" s="143"/>
      <c r="K53" s="143"/>
      <c r="L53" s="37">
        <f>(RESUMO!B4*4*22)-(L24*0.06)</f>
        <v>0</v>
      </c>
      <c r="M53" s="13"/>
      <c r="N53" s="113"/>
    </row>
    <row r="54" spans="1:257" ht="21.75" customHeight="1" thickTop="1" thickBot="1" x14ac:dyDescent="0.25">
      <c r="A54" s="2"/>
      <c r="B54" s="29" t="s">
        <v>30</v>
      </c>
      <c r="C54" s="142" t="s">
        <v>48</v>
      </c>
      <c r="D54" s="142"/>
      <c r="E54" s="142"/>
      <c r="F54" s="142"/>
      <c r="G54" s="142"/>
      <c r="H54" s="142"/>
      <c r="I54" s="142"/>
      <c r="J54" s="142"/>
      <c r="K54" s="142"/>
      <c r="L54" s="37">
        <f>22*RESUMO!B3*0.8</f>
        <v>0</v>
      </c>
    </row>
    <row r="55" spans="1:257" ht="21.75" customHeight="1" thickTop="1" thickBot="1" x14ac:dyDescent="0.25">
      <c r="A55" s="2"/>
      <c r="B55" s="29" t="s">
        <v>31</v>
      </c>
      <c r="C55" s="142" t="s">
        <v>103</v>
      </c>
      <c r="D55" s="142"/>
      <c r="E55" s="142"/>
      <c r="F55" s="142"/>
      <c r="G55" s="142"/>
      <c r="H55" s="142"/>
      <c r="I55" s="142"/>
      <c r="J55" s="142"/>
      <c r="K55" s="142"/>
      <c r="L55" s="37">
        <f>RESUMO!B5</f>
        <v>0</v>
      </c>
    </row>
    <row r="56" spans="1:257" ht="21.75" customHeight="1" thickTop="1" thickBot="1" x14ac:dyDescent="0.25">
      <c r="A56" s="2"/>
      <c r="B56" s="29" t="s">
        <v>32</v>
      </c>
      <c r="C56" s="143" t="s">
        <v>49</v>
      </c>
      <c r="D56" s="143"/>
      <c r="E56" s="143"/>
      <c r="F56" s="143"/>
      <c r="G56" s="143"/>
      <c r="H56" s="143"/>
      <c r="I56" s="143"/>
      <c r="J56" s="143"/>
      <c r="K56" s="143"/>
      <c r="L56" s="62"/>
      <c r="M56" s="104"/>
      <c r="O56" s="66"/>
    </row>
    <row r="57" spans="1:257" ht="21.75" customHeight="1" thickTop="1" thickBot="1" x14ac:dyDescent="0.25">
      <c r="A57" s="2"/>
      <c r="B57" s="29" t="s">
        <v>33</v>
      </c>
      <c r="C57" s="142" t="s">
        <v>36</v>
      </c>
      <c r="D57" s="142"/>
      <c r="E57" s="142"/>
      <c r="F57" s="142"/>
      <c r="G57" s="142"/>
      <c r="H57" s="142"/>
      <c r="I57" s="142"/>
      <c r="J57" s="142"/>
      <c r="K57" s="142"/>
      <c r="L57" s="62">
        <v>0</v>
      </c>
      <c r="O57" s="66"/>
    </row>
    <row r="58" spans="1:257" ht="21.75" customHeight="1" thickTop="1" thickBot="1" x14ac:dyDescent="0.25">
      <c r="A58" s="2"/>
      <c r="B58" s="29"/>
      <c r="C58" s="145" t="s">
        <v>50</v>
      </c>
      <c r="D58" s="145"/>
      <c r="E58" s="145"/>
      <c r="F58" s="145"/>
      <c r="G58" s="145"/>
      <c r="H58" s="145"/>
      <c r="I58" s="145"/>
      <c r="J58" s="145"/>
      <c r="K58" s="145"/>
      <c r="L58" s="31">
        <f>SUM(L53:L57)</f>
        <v>0</v>
      </c>
      <c r="O58" s="66"/>
    </row>
    <row r="59" spans="1:257" s="15" customFormat="1" ht="21.75" customHeight="1" thickTop="1" x14ac:dyDescent="0.2">
      <c r="A59" s="2"/>
      <c r="B59" s="184" t="s">
        <v>104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</row>
    <row r="60" spans="1:257" ht="37.15" customHeight="1" thickBot="1" x14ac:dyDescent="0.25">
      <c r="A60" s="2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7"/>
    </row>
    <row r="61" spans="1:257" ht="21.75" customHeight="1" thickTop="1" thickBot="1" x14ac:dyDescent="0.25">
      <c r="A61" s="2"/>
      <c r="B61" s="145" t="s">
        <v>51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257" ht="21.75" customHeight="1" thickTop="1" thickBot="1" x14ac:dyDescent="0.25">
      <c r="A62" s="2"/>
      <c r="B62" s="48" t="s">
        <v>52</v>
      </c>
      <c r="C62" s="143" t="s">
        <v>172</v>
      </c>
      <c r="D62" s="143"/>
      <c r="E62" s="143"/>
      <c r="F62" s="143"/>
      <c r="G62" s="143"/>
      <c r="H62" s="143"/>
      <c r="I62" s="143"/>
      <c r="J62" s="143"/>
      <c r="K62" s="132">
        <f>K36</f>
        <v>0</v>
      </c>
      <c r="L62" s="62">
        <f>L36</f>
        <v>0</v>
      </c>
    </row>
    <row r="63" spans="1:257" ht="21.75" customHeight="1" thickTop="1" thickBot="1" x14ac:dyDescent="0.25">
      <c r="A63" s="2"/>
      <c r="B63" s="48" t="s">
        <v>53</v>
      </c>
      <c r="C63" s="143" t="s">
        <v>54</v>
      </c>
      <c r="D63" s="143"/>
      <c r="E63" s="143"/>
      <c r="F63" s="143"/>
      <c r="G63" s="143"/>
      <c r="H63" s="143"/>
      <c r="I63" s="143"/>
      <c r="J63" s="143"/>
      <c r="K63" s="132">
        <f>K40</f>
        <v>0.33800000000000008</v>
      </c>
      <c r="L63" s="62">
        <f>L40</f>
        <v>0</v>
      </c>
    </row>
    <row r="64" spans="1:257" ht="21.75" customHeight="1" thickTop="1" thickBot="1" x14ac:dyDescent="0.25">
      <c r="A64" s="2"/>
      <c r="B64" s="48" t="s">
        <v>55</v>
      </c>
      <c r="C64" s="142" t="s">
        <v>56</v>
      </c>
      <c r="D64" s="142"/>
      <c r="E64" s="142"/>
      <c r="F64" s="142"/>
      <c r="G64" s="142"/>
      <c r="H64" s="142"/>
      <c r="I64" s="142"/>
      <c r="J64" s="142"/>
      <c r="K64" s="142"/>
      <c r="L64" s="37">
        <f>L58</f>
        <v>0</v>
      </c>
    </row>
    <row r="65" spans="1:22" ht="21.75" customHeight="1" thickTop="1" thickBot="1" x14ac:dyDescent="0.25">
      <c r="A65" s="2"/>
      <c r="B65" s="29"/>
      <c r="C65" s="145" t="s">
        <v>50</v>
      </c>
      <c r="D65" s="145"/>
      <c r="E65" s="145"/>
      <c r="F65" s="145"/>
      <c r="G65" s="145"/>
      <c r="H65" s="145"/>
      <c r="I65" s="145"/>
      <c r="J65" s="145"/>
      <c r="K65" s="145"/>
      <c r="L65" s="31">
        <f>L62+L63+L64</f>
        <v>0</v>
      </c>
      <c r="P65" s="12"/>
    </row>
    <row r="66" spans="1:22" s="12" customFormat="1" ht="21.75" customHeight="1" thickTop="1" thickBot="1" x14ac:dyDescent="0.25">
      <c r="A66" s="1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P66" s="106"/>
      <c r="V66" s="114"/>
    </row>
    <row r="67" spans="1:22" s="12" customFormat="1" ht="21.75" customHeight="1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  <c r="M67" s="106"/>
      <c r="P67" s="106"/>
      <c r="T67" s="64"/>
    </row>
    <row r="68" spans="1:22" s="12" customFormat="1" ht="21.75" customHeight="1" thickTop="1" thickBot="1" x14ac:dyDescent="0.25">
      <c r="A68" s="11"/>
      <c r="B68" s="29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/>
      <c r="L68" s="30">
        <f>K68*$L$26</f>
        <v>0</v>
      </c>
      <c r="M68" s="14"/>
      <c r="N68" s="14"/>
      <c r="O68" s="14"/>
    </row>
    <row r="69" spans="1:22" s="12" customFormat="1" ht="21.75" customHeight="1" thickTop="1" thickBot="1" x14ac:dyDescent="0.25">
      <c r="A69" s="11"/>
      <c r="B69" s="29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0</v>
      </c>
      <c r="L69" s="30">
        <f t="shared" ref="L69:L70" si="1">K69*$L$26</f>
        <v>0</v>
      </c>
      <c r="M69" s="14"/>
      <c r="N69" s="14"/>
    </row>
    <row r="70" spans="1:22" s="12" customFormat="1" ht="21.75" customHeight="1" thickTop="1" thickBot="1" x14ac:dyDescent="0.25">
      <c r="A70" s="11"/>
      <c r="B70" s="29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/>
      <c r="L70" s="30">
        <f t="shared" si="1"/>
        <v>0</v>
      </c>
      <c r="M70" s="14"/>
      <c r="N70" s="14"/>
      <c r="O70" s="14"/>
      <c r="P70" s="106"/>
    </row>
    <row r="71" spans="1:22" s="12" customFormat="1" ht="30" customHeight="1" thickTop="1" thickBot="1" x14ac:dyDescent="0.25">
      <c r="A71" s="11"/>
      <c r="B71" s="29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K40*K70</f>
        <v>0</v>
      </c>
      <c r="L71" s="30">
        <f>L26*K71</f>
        <v>0</v>
      </c>
      <c r="M71" s="14"/>
      <c r="N71" s="14"/>
      <c r="P71" s="106"/>
    </row>
    <row r="72" spans="1:22" s="12" customFormat="1" ht="30" customHeight="1" thickTop="1" thickBot="1" x14ac:dyDescent="0.25">
      <c r="A72" s="11"/>
      <c r="B72" s="29" t="s">
        <v>33</v>
      </c>
      <c r="C72" s="208" t="s">
        <v>173</v>
      </c>
      <c r="D72" s="208"/>
      <c r="E72" s="208"/>
      <c r="F72" s="208"/>
      <c r="G72" s="208"/>
      <c r="H72" s="208"/>
      <c r="I72" s="208"/>
      <c r="J72" s="208"/>
      <c r="K72" s="132"/>
      <c r="L72" s="30">
        <f>K72*L26</f>
        <v>0</v>
      </c>
      <c r="M72" s="106"/>
      <c r="O72" s="106"/>
      <c r="P72" s="16"/>
    </row>
    <row r="73" spans="1:22" s="12" customFormat="1" ht="21.75" customHeight="1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0</v>
      </c>
      <c r="L73" s="39">
        <f>SUM(L68:L72)</f>
        <v>0</v>
      </c>
    </row>
    <row r="74" spans="1:22" s="12" customFormat="1" ht="21.75" customHeight="1" thickTop="1" x14ac:dyDescent="0.2">
      <c r="A74" s="11"/>
      <c r="B74" s="184" t="s">
        <v>109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4"/>
    </row>
    <row r="75" spans="1:22" s="12" customFormat="1" ht="21.75" customHeight="1" x14ac:dyDescent="0.2">
      <c r="A75" s="11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1"/>
    </row>
    <row r="76" spans="1:22" s="12" customFormat="1" ht="12.6" customHeight="1" thickBot="1" x14ac:dyDescent="0.25">
      <c r="A76" s="11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7"/>
    </row>
    <row r="77" spans="1:22" s="12" customFormat="1" ht="21.75" customHeight="1" thickTop="1" thickBot="1" x14ac:dyDescent="0.25">
      <c r="A77" s="11"/>
      <c r="B77" s="144" t="s">
        <v>106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  <c r="M77" s="106"/>
      <c r="O77" s="106"/>
    </row>
    <row r="78" spans="1:22" s="12" customFormat="1" ht="21.75" customHeight="1" thickTop="1" thickBot="1" x14ac:dyDescent="0.25">
      <c r="A78" s="11"/>
      <c r="B78" s="29" t="s">
        <v>28</v>
      </c>
      <c r="C78" s="143" t="s">
        <v>169</v>
      </c>
      <c r="D78" s="143"/>
      <c r="E78" s="143"/>
      <c r="F78" s="143"/>
      <c r="G78" s="143"/>
      <c r="H78" s="143"/>
      <c r="I78" s="143"/>
      <c r="J78" s="143"/>
      <c r="K78" s="132">
        <v>0</v>
      </c>
      <c r="L78" s="72">
        <f>K78*($L$26)</f>
        <v>0</v>
      </c>
      <c r="O78" s="64"/>
      <c r="P78" s="63"/>
    </row>
    <row r="79" spans="1:22" s="12" customFormat="1" ht="21.75" customHeight="1" thickTop="1" thickBot="1" x14ac:dyDescent="0.25">
      <c r="A79" s="11"/>
      <c r="B79" s="29" t="s">
        <v>30</v>
      </c>
      <c r="C79" s="142" t="s">
        <v>63</v>
      </c>
      <c r="D79" s="142"/>
      <c r="E79" s="142"/>
      <c r="F79" s="142"/>
      <c r="G79" s="142"/>
      <c r="H79" s="142"/>
      <c r="I79" s="142"/>
      <c r="J79" s="142"/>
      <c r="K79" s="49"/>
      <c r="L79" s="30">
        <f t="shared" ref="L79:L81" si="2">K79*$L$26</f>
        <v>0</v>
      </c>
      <c r="O79" s="106"/>
      <c r="P79" s="63"/>
    </row>
    <row r="80" spans="1:22" s="12" customFormat="1" ht="21.75" customHeight="1" thickTop="1" thickBot="1" x14ac:dyDescent="0.25">
      <c r="A80" s="11"/>
      <c r="B80" s="29" t="s">
        <v>31</v>
      </c>
      <c r="C80" s="142" t="s">
        <v>64</v>
      </c>
      <c r="D80" s="142"/>
      <c r="E80" s="142"/>
      <c r="F80" s="142"/>
      <c r="G80" s="142"/>
      <c r="H80" s="142"/>
      <c r="I80" s="142"/>
      <c r="J80" s="142"/>
      <c r="K80" s="49"/>
      <c r="L80" s="30">
        <f t="shared" si="2"/>
        <v>0</v>
      </c>
      <c r="O80" s="106"/>
    </row>
    <row r="81" spans="1:15" s="12" customFormat="1" ht="21.75" customHeight="1" thickTop="1" thickBot="1" x14ac:dyDescent="0.25">
      <c r="A81" s="11"/>
      <c r="B81" s="29" t="s">
        <v>32</v>
      </c>
      <c r="C81" s="142" t="s">
        <v>65</v>
      </c>
      <c r="D81" s="142"/>
      <c r="E81" s="142"/>
      <c r="F81" s="142"/>
      <c r="G81" s="142"/>
      <c r="H81" s="142"/>
      <c r="I81" s="142"/>
      <c r="J81" s="142"/>
      <c r="K81" s="49"/>
      <c r="L81" s="30">
        <f t="shared" si="2"/>
        <v>0</v>
      </c>
    </row>
    <row r="82" spans="1:15" s="12" customFormat="1" ht="21.75" customHeight="1" thickTop="1" thickBot="1" x14ac:dyDescent="0.25">
      <c r="A82" s="11"/>
      <c r="B82" s="29" t="s">
        <v>33</v>
      </c>
      <c r="C82" s="142" t="s">
        <v>66</v>
      </c>
      <c r="D82" s="142"/>
      <c r="E82" s="142"/>
      <c r="F82" s="142"/>
      <c r="G82" s="142"/>
      <c r="H82" s="142"/>
      <c r="I82" s="142"/>
      <c r="J82" s="142"/>
      <c r="K82" s="49"/>
      <c r="L82" s="30">
        <f>K82*$L$26</f>
        <v>0</v>
      </c>
    </row>
    <row r="83" spans="1:15" s="12" customFormat="1" ht="21.75" customHeight="1" thickTop="1" thickBot="1" x14ac:dyDescent="0.25">
      <c r="A83" s="11"/>
      <c r="B83" s="29" t="s">
        <v>34</v>
      </c>
      <c r="C83" s="142" t="s">
        <v>36</v>
      </c>
      <c r="D83" s="142"/>
      <c r="E83" s="142"/>
      <c r="F83" s="142"/>
      <c r="G83" s="142"/>
      <c r="H83" s="142"/>
      <c r="I83" s="142"/>
      <c r="J83" s="142"/>
      <c r="K83" s="49"/>
      <c r="L83" s="30">
        <f t="shared" ref="L83" si="3">K83*$L$26</f>
        <v>0</v>
      </c>
    </row>
    <row r="84" spans="1:15" s="12" customFormat="1" ht="21.75" customHeight="1" thickTop="1" thickBot="1" x14ac:dyDescent="0.25">
      <c r="A84" s="11"/>
      <c r="B84" s="115" t="s">
        <v>35</v>
      </c>
      <c r="C84" s="143" t="s">
        <v>94</v>
      </c>
      <c r="D84" s="143"/>
      <c r="E84" s="143"/>
      <c r="F84" s="143"/>
      <c r="G84" s="143"/>
      <c r="H84" s="143"/>
      <c r="I84" s="143"/>
      <c r="J84" s="143"/>
      <c r="K84" s="132"/>
      <c r="L84" s="72">
        <f>L26*K84</f>
        <v>0</v>
      </c>
      <c r="N84" s="106"/>
    </row>
    <row r="85" spans="1:15" s="12" customFormat="1" ht="21.75" customHeight="1" thickTop="1" thickBot="1" x14ac:dyDescent="0.25">
      <c r="A85" s="11"/>
      <c r="B85" s="212" t="s">
        <v>50</v>
      </c>
      <c r="C85" s="212"/>
      <c r="D85" s="212"/>
      <c r="E85" s="212"/>
      <c r="F85" s="212"/>
      <c r="G85" s="212"/>
      <c r="H85" s="212"/>
      <c r="I85" s="212"/>
      <c r="J85" s="212"/>
      <c r="K85" s="56">
        <f>SUM(K78:K84)</f>
        <v>0</v>
      </c>
      <c r="L85" s="39">
        <f>L78+L79+L80+L81+L82+L84</f>
        <v>0</v>
      </c>
    </row>
    <row r="86" spans="1:15" s="12" customFormat="1" ht="21.75" customHeight="1" thickTop="1" x14ac:dyDescent="0.2">
      <c r="A86" s="11"/>
      <c r="B86" s="184" t="s">
        <v>192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</row>
    <row r="87" spans="1:15" s="12" customFormat="1" ht="48.75" customHeight="1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</row>
    <row r="88" spans="1:15" ht="21.75" customHeight="1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29" t="s">
        <v>67</v>
      </c>
      <c r="M88" s="130"/>
      <c r="N88" s="65"/>
      <c r="O88" s="65"/>
    </row>
    <row r="89" spans="1:15" ht="21.75" customHeight="1" thickTop="1" thickBot="1" x14ac:dyDescent="0.25">
      <c r="A89" s="2"/>
      <c r="B89" s="29" t="s">
        <v>28</v>
      </c>
      <c r="C89" s="143" t="s">
        <v>68</v>
      </c>
      <c r="D89" s="143"/>
      <c r="E89" s="143"/>
      <c r="F89" s="143"/>
      <c r="G89" s="143"/>
      <c r="H89" s="143"/>
      <c r="I89" s="143"/>
      <c r="J89" s="143"/>
      <c r="K89" s="143"/>
      <c r="L89" s="72"/>
      <c r="M89" s="65"/>
      <c r="N89" s="65"/>
      <c r="O89" s="65"/>
    </row>
    <row r="90" spans="1:15" ht="21.75" customHeight="1" thickTop="1" thickBot="1" x14ac:dyDescent="0.25">
      <c r="A90" s="2"/>
      <c r="B90" s="145" t="s">
        <v>30</v>
      </c>
      <c r="C90" s="213" t="s">
        <v>36</v>
      </c>
      <c r="D90" s="213"/>
      <c r="E90" s="214" t="s">
        <v>110</v>
      </c>
      <c r="F90" s="214"/>
      <c r="G90" s="214"/>
      <c r="H90" s="214"/>
      <c r="I90" s="214"/>
      <c r="J90" s="214"/>
      <c r="K90" s="214"/>
      <c r="L90" s="72"/>
      <c r="M90" s="65"/>
      <c r="N90" s="65"/>
      <c r="O90" s="65"/>
    </row>
    <row r="91" spans="1:15" ht="21.75" customHeight="1" thickTop="1" thickBot="1" x14ac:dyDescent="0.25">
      <c r="A91" s="2"/>
      <c r="B91" s="145"/>
      <c r="C91" s="213"/>
      <c r="D91" s="213"/>
      <c r="E91" s="214" t="s">
        <v>111</v>
      </c>
      <c r="F91" s="214"/>
      <c r="G91" s="214"/>
      <c r="H91" s="214"/>
      <c r="I91" s="214"/>
      <c r="J91" s="214"/>
      <c r="K91" s="214"/>
      <c r="L91" s="72"/>
      <c r="M91" s="65"/>
      <c r="N91" s="65"/>
      <c r="O91" s="65"/>
    </row>
    <row r="92" spans="1:15" s="12" customFormat="1" ht="21.75" customHeight="1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0</v>
      </c>
      <c r="M92" s="65"/>
      <c r="N92" s="65"/>
      <c r="O92" s="65"/>
    </row>
    <row r="93" spans="1:15" s="12" customFormat="1" ht="61.5" customHeight="1" thickTop="1" thickBot="1" x14ac:dyDescent="0.25">
      <c r="A93" s="11"/>
      <c r="B93" s="184" t="s">
        <v>167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4"/>
      <c r="M93" s="65"/>
      <c r="N93" s="65"/>
      <c r="O93" s="65"/>
    </row>
    <row r="94" spans="1:15" s="12" customFormat="1" ht="21.75" customHeight="1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29" t="s">
        <v>27</v>
      </c>
    </row>
    <row r="95" spans="1:15" s="12" customFormat="1" ht="21.75" customHeight="1" thickTop="1" thickBot="1" x14ac:dyDescent="0.25">
      <c r="A95" s="11"/>
      <c r="B95" s="29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/>
      <c r="L95" s="30">
        <f>K95*L115</f>
        <v>0</v>
      </c>
      <c r="M95" s="14"/>
    </row>
    <row r="96" spans="1:15" s="12" customFormat="1" ht="21.75" customHeight="1" thickTop="1" thickBot="1" x14ac:dyDescent="0.25">
      <c r="A96" s="11"/>
      <c r="B96" s="29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/>
      <c r="L96" s="30">
        <f>(L115+L95)*K96</f>
        <v>0</v>
      </c>
      <c r="M96" s="14"/>
    </row>
    <row r="97" spans="1:16" s="12" customFormat="1" ht="21.75" customHeight="1" thickTop="1" thickBot="1" x14ac:dyDescent="0.25">
      <c r="A97" s="11"/>
      <c r="B97" s="145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L97" s="50"/>
    </row>
    <row r="98" spans="1:16" s="12" customFormat="1" ht="21.75" customHeight="1" thickTop="1" thickBot="1" x14ac:dyDescent="0.25">
      <c r="A98" s="11"/>
      <c r="B98" s="145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</v>
      </c>
      <c r="K98" s="52"/>
      <c r="L98" s="58">
        <f>((L115+L95+L96)/(1-J98))*K98</f>
        <v>0</v>
      </c>
      <c r="O98" s="106"/>
      <c r="P98" s="106"/>
    </row>
    <row r="99" spans="1:16" s="12" customFormat="1" ht="21.75" customHeight="1" thickTop="1" thickBot="1" x14ac:dyDescent="0.25">
      <c r="A99" s="11"/>
      <c r="B99" s="145"/>
      <c r="C99" s="19"/>
      <c r="D99" s="19"/>
      <c r="E99" s="19"/>
      <c r="F99" s="19"/>
      <c r="G99" s="19" t="s">
        <v>18</v>
      </c>
      <c r="H99" s="42"/>
      <c r="I99" s="42"/>
      <c r="J99" s="232"/>
      <c r="K99" s="52"/>
      <c r="L99" s="58">
        <f>((L115+L95+L96)/(1-J98))*K99</f>
        <v>0</v>
      </c>
      <c r="O99" s="122"/>
      <c r="P99" s="106"/>
    </row>
    <row r="100" spans="1:16" s="12" customFormat="1" ht="21.75" customHeight="1" thickTop="1" thickBot="1" x14ac:dyDescent="0.25">
      <c r="A100" s="11"/>
      <c r="B100" s="145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/>
      <c r="L100" s="58">
        <f>((L115+L95+L96)/(1-J98))*K100</f>
        <v>0</v>
      </c>
      <c r="M100" s="14"/>
      <c r="O100" s="112"/>
    </row>
    <row r="101" spans="1:16" s="12" customFormat="1" ht="21.75" customHeight="1" thickTop="1" thickBot="1" x14ac:dyDescent="0.25">
      <c r="A101" s="11"/>
      <c r="B101" s="40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0</v>
      </c>
    </row>
    <row r="102" spans="1:16" s="12" customFormat="1" ht="37.15" customHeight="1" thickTop="1" thickBot="1" x14ac:dyDescent="0.25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</row>
    <row r="103" spans="1:16" s="12" customFormat="1" ht="21.6" hidden="1" customHeight="1" thickBot="1" x14ac:dyDescent="0.25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</row>
    <row r="104" spans="1:16" s="12" customFormat="1" ht="21.6" hidden="1" customHeight="1" thickBot="1" x14ac:dyDescent="0.25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</row>
    <row r="105" spans="1:16" s="12" customFormat="1" ht="21.6" hidden="1" customHeight="1" thickBot="1" x14ac:dyDescent="0.25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</row>
    <row r="106" spans="1:16" s="12" customFormat="1" ht="21.6" hidden="1" customHeight="1" thickBot="1" x14ac:dyDescent="0.25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</row>
    <row r="107" spans="1:16" ht="21.6" hidden="1" customHeight="1" thickBot="1" x14ac:dyDescent="0.25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16" ht="21.75" customHeight="1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</row>
    <row r="109" spans="1:16" ht="21.75" customHeight="1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29" t="s">
        <v>67</v>
      </c>
    </row>
    <row r="110" spans="1:16" ht="21.75" customHeight="1" thickTop="1" thickBot="1" x14ac:dyDescent="0.25">
      <c r="A110" s="2"/>
      <c r="B110" s="29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0</v>
      </c>
    </row>
    <row r="111" spans="1:16" ht="21.75" customHeight="1" thickTop="1" thickBot="1" x14ac:dyDescent="0.25">
      <c r="A111" s="2"/>
      <c r="B111" s="29" t="s">
        <v>30</v>
      </c>
      <c r="C111" s="221" t="s">
        <v>72</v>
      </c>
      <c r="D111" s="221"/>
      <c r="E111" s="221"/>
      <c r="F111" s="221"/>
      <c r="G111" s="221"/>
      <c r="H111" s="221"/>
      <c r="I111" s="221"/>
      <c r="J111" s="221"/>
      <c r="K111" s="221"/>
      <c r="L111" s="30">
        <f>L65</f>
        <v>0</v>
      </c>
    </row>
    <row r="112" spans="1:16" ht="21.75" customHeight="1" thickTop="1" thickBot="1" x14ac:dyDescent="0.25">
      <c r="A112" s="2"/>
      <c r="B112" s="29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0</v>
      </c>
    </row>
    <row r="113" spans="1:257" ht="21.75" customHeight="1" thickTop="1" thickBot="1" x14ac:dyDescent="0.25">
      <c r="A113" s="2"/>
      <c r="B113" s="29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0</v>
      </c>
    </row>
    <row r="114" spans="1:257" ht="21.75" customHeight="1" thickTop="1" thickBot="1" x14ac:dyDescent="0.25">
      <c r="A114" s="2"/>
      <c r="B114" s="29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0</v>
      </c>
    </row>
    <row r="115" spans="1:257" ht="21.75" customHeight="1" thickTop="1" thickBot="1" x14ac:dyDescent="0.25">
      <c r="A115" s="2"/>
      <c r="B115" s="144" t="s">
        <v>75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39">
        <f>SUM(L110:L114)</f>
        <v>0</v>
      </c>
      <c r="M115" s="13"/>
    </row>
    <row r="116" spans="1:257" s="12" customFormat="1" ht="21.75" customHeight="1" thickTop="1" thickBot="1" x14ac:dyDescent="0.25">
      <c r="A116" s="11"/>
      <c r="B116" s="29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0</v>
      </c>
    </row>
    <row r="117" spans="1:257" ht="34.15" customHeight="1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0</v>
      </c>
      <c r="M117" s="13"/>
    </row>
    <row r="118" spans="1:257" ht="21.75" customHeight="1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  <c r="O118" s="13"/>
      <c r="P118" s="13"/>
      <c r="Q118" s="13"/>
    </row>
    <row r="119" spans="1:257" ht="21.75" customHeight="1" thickTop="1" thickBot="1" x14ac:dyDescent="0.25">
      <c r="A119" s="2"/>
      <c r="B119" s="145" t="s">
        <v>78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257" ht="45" customHeight="1" thickTop="1" thickBot="1" x14ac:dyDescent="0.25">
      <c r="A120" s="2"/>
      <c r="B120" s="237" t="s">
        <v>79</v>
      </c>
      <c r="C120" s="237"/>
      <c r="D120" s="237"/>
      <c r="E120" s="238" t="s">
        <v>80</v>
      </c>
      <c r="F120" s="238"/>
      <c r="G120" s="238" t="s">
        <v>81</v>
      </c>
      <c r="H120" s="238"/>
      <c r="I120" s="238" t="s">
        <v>82</v>
      </c>
      <c r="J120" s="238"/>
      <c r="K120" s="43" t="s">
        <v>83</v>
      </c>
      <c r="L120" s="44" t="s">
        <v>84</v>
      </c>
      <c r="P120" s="14"/>
    </row>
    <row r="121" spans="1:257" ht="21.75" customHeight="1" thickTop="1" thickBot="1" x14ac:dyDescent="0.25">
      <c r="A121" s="2"/>
      <c r="B121" s="239" t="s">
        <v>120</v>
      </c>
      <c r="C121" s="239"/>
      <c r="D121" s="239"/>
      <c r="E121" s="240">
        <f>L117</f>
        <v>0</v>
      </c>
      <c r="F121" s="240"/>
      <c r="G121" s="241">
        <v>1</v>
      </c>
      <c r="H121" s="241"/>
      <c r="I121" s="240">
        <f>G121*E121</f>
        <v>0</v>
      </c>
      <c r="J121" s="240"/>
      <c r="K121" s="45">
        <v>10</v>
      </c>
      <c r="L121" s="46">
        <f>ROUND(K121*I121,2)</f>
        <v>0</v>
      </c>
      <c r="P121" s="14"/>
    </row>
    <row r="122" spans="1:257" ht="36.75" customHeight="1" thickTop="1" thickBot="1" x14ac:dyDescent="0.25">
      <c r="A122" s="2"/>
      <c r="B122" s="242" t="s">
        <v>85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54">
        <f>L121</f>
        <v>0</v>
      </c>
      <c r="O122" s="121"/>
      <c r="P122" s="14"/>
    </row>
    <row r="123" spans="1:257" s="15" customFormat="1" ht="36.75" customHeight="1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59">
        <f>L122*12</f>
        <v>0</v>
      </c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  <c r="IW123" s="14"/>
    </row>
    <row r="124" spans="1:257" ht="16.5" thickTop="1" x14ac:dyDescent="0.2">
      <c r="L124" s="60" t="s">
        <v>95</v>
      </c>
      <c r="M124" s="61" t="e">
        <f>L117/L26</f>
        <v>#DIV/0!</v>
      </c>
    </row>
    <row r="126" spans="1:257" x14ac:dyDescent="0.2">
      <c r="C126" s="285" t="s">
        <v>195</v>
      </c>
      <c r="D126" s="286"/>
      <c r="E126" s="286"/>
      <c r="F126" s="286"/>
      <c r="G126" s="286"/>
      <c r="H126" s="286"/>
      <c r="I126" s="286"/>
      <c r="J126" s="286"/>
      <c r="K126" s="286"/>
      <c r="L126" s="286"/>
    </row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</sheetData>
  <mergeCells count="105">
    <mergeCell ref="B119:L119"/>
    <mergeCell ref="C116:K116"/>
    <mergeCell ref="B117:K117"/>
    <mergeCell ref="B123:K123"/>
    <mergeCell ref="B120:D120"/>
    <mergeCell ref="E120:F120"/>
    <mergeCell ref="G120:H120"/>
    <mergeCell ref="I120:J120"/>
    <mergeCell ref="B121:D121"/>
    <mergeCell ref="E121:F121"/>
    <mergeCell ref="G121:H121"/>
    <mergeCell ref="I121:J121"/>
    <mergeCell ref="B122:K122"/>
    <mergeCell ref="B108:L108"/>
    <mergeCell ref="B109:K109"/>
    <mergeCell ref="C110:K110"/>
    <mergeCell ref="C111:K111"/>
    <mergeCell ref="B115:K115"/>
    <mergeCell ref="B93:L93"/>
    <mergeCell ref="B92:K92"/>
    <mergeCell ref="B102:L107"/>
    <mergeCell ref="B94:K94"/>
    <mergeCell ref="B97:B100"/>
    <mergeCell ref="J98:J100"/>
    <mergeCell ref="C112:K112"/>
    <mergeCell ref="C113:K113"/>
    <mergeCell ref="C114:K114"/>
    <mergeCell ref="C79:J79"/>
    <mergeCell ref="C80:J80"/>
    <mergeCell ref="C81:J81"/>
    <mergeCell ref="C82:J82"/>
    <mergeCell ref="C84:J84"/>
    <mergeCell ref="B85:J85"/>
    <mergeCell ref="C89:K89"/>
    <mergeCell ref="B90:B91"/>
    <mergeCell ref="C90:D91"/>
    <mergeCell ref="E90:K90"/>
    <mergeCell ref="E91:K91"/>
    <mergeCell ref="B88:K88"/>
    <mergeCell ref="C83:J83"/>
    <mergeCell ref="B86:L87"/>
    <mergeCell ref="C68:J68"/>
    <mergeCell ref="C69:J69"/>
    <mergeCell ref="C70:J70"/>
    <mergeCell ref="C71:J71"/>
    <mergeCell ref="C72:J72"/>
    <mergeCell ref="B73:J73"/>
    <mergeCell ref="B77:L77"/>
    <mergeCell ref="C78:J78"/>
    <mergeCell ref="B74:L76"/>
    <mergeCell ref="C57:K57"/>
    <mergeCell ref="C58:K58"/>
    <mergeCell ref="B61:L61"/>
    <mergeCell ref="C62:J62"/>
    <mergeCell ref="C63:J63"/>
    <mergeCell ref="C64:K64"/>
    <mergeCell ref="C65:K65"/>
    <mergeCell ref="B66:L66"/>
    <mergeCell ref="B67:L67"/>
    <mergeCell ref="B59:L60"/>
    <mergeCell ref="B25:L25"/>
    <mergeCell ref="B27:L28"/>
    <mergeCell ref="B26:K26"/>
    <mergeCell ref="C32:J32"/>
    <mergeCell ref="C34:J34"/>
    <mergeCell ref="C33:J33"/>
    <mergeCell ref="C53:K53"/>
    <mergeCell ref="C54:K54"/>
    <mergeCell ref="B40:J40"/>
    <mergeCell ref="B37:L38"/>
    <mergeCell ref="B49:L51"/>
    <mergeCell ref="B39:L39"/>
    <mergeCell ref="C41:J41"/>
    <mergeCell ref="C42:J42"/>
    <mergeCell ref="C43:J43"/>
    <mergeCell ref="C44:J44"/>
    <mergeCell ref="C45:J45"/>
    <mergeCell ref="C46:J46"/>
    <mergeCell ref="C47:F47"/>
    <mergeCell ref="I47:J47"/>
    <mergeCell ref="B52:L52"/>
    <mergeCell ref="C55:K55"/>
    <mergeCell ref="C56:K56"/>
    <mergeCell ref="B1:J1"/>
    <mergeCell ref="B2:D2"/>
    <mergeCell ref="E2:J2"/>
    <mergeCell ref="B3:D3"/>
    <mergeCell ref="E3:J3"/>
    <mergeCell ref="B4:D4"/>
    <mergeCell ref="I4:J4"/>
    <mergeCell ref="B5:D5"/>
    <mergeCell ref="E5:J5"/>
    <mergeCell ref="E4:G4"/>
    <mergeCell ref="C7:F7"/>
    <mergeCell ref="G7:L7"/>
    <mergeCell ref="B15:L15"/>
    <mergeCell ref="C19:K19"/>
    <mergeCell ref="B23:K23"/>
    <mergeCell ref="B12:L14"/>
    <mergeCell ref="B20:L22"/>
    <mergeCell ref="B29:L29"/>
    <mergeCell ref="B30:L30"/>
    <mergeCell ref="C31:J31"/>
    <mergeCell ref="C35:J35"/>
    <mergeCell ref="C36:J36"/>
  </mergeCells>
  <printOptions horizontalCentered="1"/>
  <pageMargins left="0.47222222222222199" right="0.47222222222222199" top="0.39374999999999999" bottom="0.39374999999999999" header="0.51180555555555496" footer="0.51180555555555496"/>
  <pageSetup paperSize="9" scale="85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48539"/>
  <sheetViews>
    <sheetView topLeftCell="B101" workbookViewId="0">
      <selection activeCell="C126" sqref="C126"/>
    </sheetView>
  </sheetViews>
  <sheetFormatPr defaultColWidth="9.140625" defaultRowHeight="15.75" x14ac:dyDescent="0.2"/>
  <cols>
    <col min="1" max="11" width="12.42578125" style="14" customWidth="1"/>
    <col min="12" max="12" width="24.5703125" style="14" customWidth="1"/>
    <col min="13" max="250" width="12.42578125" style="14" customWidth="1"/>
    <col min="251" max="1018" width="12.42578125" style="65" customWidth="1"/>
    <col min="1019" max="16384" width="9.140625" style="65"/>
  </cols>
  <sheetData>
    <row r="1" spans="1:12" ht="21.75" customHeight="1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12" ht="21.75" customHeight="1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</row>
    <row r="3" spans="1:12" ht="21.75" customHeight="1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12" ht="21.75" customHeight="1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12" ht="21.75" customHeight="1" thickTop="1" thickBot="1" x14ac:dyDescent="0.25">
      <c r="A5" s="2"/>
      <c r="B5" s="151" t="s">
        <v>22</v>
      </c>
      <c r="C5" s="151"/>
      <c r="D5" s="151"/>
      <c r="E5" s="152" t="s">
        <v>119</v>
      </c>
      <c r="F5" s="152"/>
      <c r="G5" s="152"/>
      <c r="H5" s="152"/>
      <c r="I5" s="152"/>
      <c r="J5" s="152"/>
      <c r="K5" s="7"/>
      <c r="L5" s="8"/>
    </row>
    <row r="6" spans="1:12" ht="21.75" customHeight="1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2" ht="21.75" customHeight="1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12" ht="21.75" customHeight="1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</row>
    <row r="9" spans="1:12" ht="21.75" customHeight="1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20">
        <v>2023</v>
      </c>
    </row>
    <row r="10" spans="1:12" ht="21.75" customHeight="1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12" ht="21.75" customHeight="1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1</v>
      </c>
    </row>
    <row r="12" spans="1:12" ht="21.75" customHeight="1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ht="21.75" customHeight="1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ht="21.75" customHeight="1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21.75" customHeight="1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21.75" customHeight="1" thickTop="1" thickBot="1" x14ac:dyDescent="0.25">
      <c r="A16" s="2"/>
      <c r="B16" s="22">
        <v>1</v>
      </c>
      <c r="C16" s="19" t="s">
        <v>186</v>
      </c>
      <c r="D16" s="19"/>
      <c r="E16" s="19"/>
      <c r="F16" s="19"/>
      <c r="G16" s="19"/>
      <c r="H16" s="19"/>
      <c r="I16" s="19"/>
      <c r="J16" s="19"/>
      <c r="K16" s="19"/>
      <c r="L16" s="23">
        <f>RESUMO!C2</f>
        <v>0</v>
      </c>
    </row>
    <row r="17" spans="1:12" ht="21.75" customHeight="1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24" t="s">
        <v>112</v>
      </c>
    </row>
    <row r="18" spans="1:12" ht="21.75" customHeight="1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12" ht="21.75" customHeight="1" thickTop="1" thickBot="1" x14ac:dyDescent="0.25">
      <c r="A19" s="2"/>
      <c r="B19" s="67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26" t="s">
        <v>113</v>
      </c>
    </row>
    <row r="20" spans="1:12" ht="21.75" customHeight="1" thickTop="1" x14ac:dyDescent="0.2">
      <c r="A20" s="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12" ht="19.149999999999999" customHeight="1" thickBot="1" x14ac:dyDescent="0.25">
      <c r="A21" s="2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1:12" ht="21.6" hidden="1" customHeight="1" x14ac:dyDescent="0.2">
      <c r="A22" s="2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12" ht="21.75" customHeight="1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68" t="s">
        <v>27</v>
      </c>
    </row>
    <row r="24" spans="1:12" ht="21.75" customHeight="1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0</v>
      </c>
    </row>
    <row r="25" spans="1:12" ht="21.6" hidden="1" customHeight="1" x14ac:dyDescent="0.2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12" ht="21.75" customHeight="1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0</v>
      </c>
    </row>
    <row r="27" spans="1:12" ht="21.75" customHeight="1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12" ht="32.450000000000003" customHeight="1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12" ht="21.75" customHeight="1" thickTop="1" thickBot="1" x14ac:dyDescent="0.25">
      <c r="A29" s="2"/>
      <c r="B29" s="144" t="s">
        <v>37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80"/>
    </row>
    <row r="30" spans="1:12" ht="21.75" customHeight="1" thickTop="1" thickBot="1" x14ac:dyDescent="0.25">
      <c r="A30" s="2"/>
      <c r="B30" s="144" t="s">
        <v>108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</row>
    <row r="31" spans="1:12" ht="21.75" customHeight="1" thickTop="1" thickBot="1" x14ac:dyDescent="0.25">
      <c r="A31" s="2"/>
      <c r="B31" s="115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/>
      <c r="L31" s="37">
        <f>L26*K31</f>
        <v>0</v>
      </c>
    </row>
    <row r="32" spans="1:12" ht="21.75" customHeight="1" thickTop="1" thickBot="1" x14ac:dyDescent="0.25">
      <c r="A32" s="2"/>
      <c r="B32" s="115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/>
      <c r="L32" s="62">
        <f>L26*K32</f>
        <v>0</v>
      </c>
    </row>
    <row r="33" spans="1:12" ht="21.75" customHeight="1" thickTop="1" thickBot="1" x14ac:dyDescent="0.25">
      <c r="A33" s="2"/>
      <c r="B33" s="116" t="s">
        <v>31</v>
      </c>
      <c r="C33" s="181" t="s">
        <v>184</v>
      </c>
      <c r="D33" s="182"/>
      <c r="E33" s="182"/>
      <c r="F33" s="182"/>
      <c r="G33" s="182"/>
      <c r="H33" s="182"/>
      <c r="I33" s="182"/>
      <c r="J33" s="182"/>
      <c r="K33" s="131"/>
      <c r="L33" s="62">
        <f>L26*K33</f>
        <v>0</v>
      </c>
    </row>
    <row r="34" spans="1:12" ht="21.75" customHeight="1" thickTop="1" thickBot="1" x14ac:dyDescent="0.25">
      <c r="A34" s="2"/>
      <c r="B34" s="119"/>
      <c r="C34" s="175" t="s">
        <v>170</v>
      </c>
      <c r="D34" s="175"/>
      <c r="E34" s="175"/>
      <c r="F34" s="175"/>
      <c r="G34" s="175"/>
      <c r="H34" s="175"/>
      <c r="I34" s="175"/>
      <c r="J34" s="175"/>
      <c r="K34" s="105">
        <f>SUM(K31:K33)</f>
        <v>0</v>
      </c>
      <c r="L34" s="31">
        <f>SUM(L31:L33)</f>
        <v>0</v>
      </c>
    </row>
    <row r="35" spans="1:12" ht="21.75" customHeight="1" thickTop="1" thickBot="1" x14ac:dyDescent="0.25">
      <c r="A35" s="2"/>
      <c r="B35" s="115" t="s">
        <v>32</v>
      </c>
      <c r="C35" s="174" t="s">
        <v>171</v>
      </c>
      <c r="D35" s="174"/>
      <c r="E35" s="174"/>
      <c r="F35" s="174"/>
      <c r="G35" s="174"/>
      <c r="H35" s="174"/>
      <c r="I35" s="174"/>
      <c r="J35" s="174"/>
      <c r="K35" s="131">
        <f>K40*K34</f>
        <v>0</v>
      </c>
      <c r="L35" s="62">
        <f>L26*K35</f>
        <v>0</v>
      </c>
    </row>
    <row r="36" spans="1:12" ht="21.75" customHeight="1" thickTop="1" thickBot="1" x14ac:dyDescent="0.25">
      <c r="A36" s="2"/>
      <c r="B36" s="119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</v>
      </c>
      <c r="L36" s="31">
        <f>SUM(L34:L35)</f>
        <v>0</v>
      </c>
    </row>
    <row r="37" spans="1:12" ht="21.75" customHeight="1" thickTop="1" x14ac:dyDescent="0.2">
      <c r="A37" s="2"/>
      <c r="B37" s="243"/>
      <c r="C37" s="244"/>
      <c r="D37" s="244"/>
      <c r="E37" s="244"/>
      <c r="F37" s="244"/>
      <c r="G37" s="244"/>
      <c r="H37" s="244"/>
      <c r="I37" s="244"/>
      <c r="J37" s="244"/>
      <c r="K37" s="244"/>
      <c r="L37" s="245"/>
    </row>
    <row r="38" spans="1:12" ht="45" customHeight="1" thickBot="1" x14ac:dyDescent="0.25">
      <c r="A38" s="2"/>
      <c r="B38" s="243"/>
      <c r="C38" s="244"/>
      <c r="D38" s="244"/>
      <c r="E38" s="244"/>
      <c r="F38" s="244"/>
      <c r="G38" s="244"/>
      <c r="H38" s="244"/>
      <c r="I38" s="244"/>
      <c r="J38" s="244"/>
      <c r="K38" s="244"/>
      <c r="L38" s="245"/>
    </row>
    <row r="39" spans="1:12" ht="21.75" customHeight="1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12" ht="27" customHeight="1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0.33800000000000008</v>
      </c>
      <c r="L40" s="31">
        <f>SUM(L41:L48)</f>
        <v>0</v>
      </c>
    </row>
    <row r="41" spans="1:12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0</v>
      </c>
    </row>
    <row r="42" spans="1:12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0</v>
      </c>
    </row>
    <row r="43" spans="1:12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0">K43*$L$26</f>
        <v>0</v>
      </c>
    </row>
    <row r="44" spans="1:12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0"/>
        <v>0</v>
      </c>
    </row>
    <row r="45" spans="1:12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0"/>
        <v>0</v>
      </c>
    </row>
    <row r="46" spans="1:12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0"/>
        <v>0</v>
      </c>
    </row>
    <row r="47" spans="1:12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/>
      <c r="H47" s="36" t="s">
        <v>11</v>
      </c>
      <c r="I47" s="201"/>
      <c r="J47" s="201"/>
      <c r="K47" s="134">
        <f>G47*I47</f>
        <v>0</v>
      </c>
      <c r="L47" s="72">
        <f t="shared" si="0"/>
        <v>0</v>
      </c>
    </row>
    <row r="48" spans="1:12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0"/>
        <v>0</v>
      </c>
    </row>
    <row r="49" spans="1:12" ht="21.75" customHeight="1" thickTop="1" x14ac:dyDescent="0.2">
      <c r="A49" s="2"/>
      <c r="B49" s="190" t="s">
        <v>194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12" ht="21.75" customHeight="1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12" ht="12.6" customHeight="1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12" ht="21.75" customHeight="1" thickTop="1" thickBot="1" x14ac:dyDescent="0.25">
      <c r="A52" s="2"/>
      <c r="B52" s="144" t="s">
        <v>47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80"/>
    </row>
    <row r="53" spans="1:12" ht="21.75" customHeight="1" thickTop="1" thickBot="1" x14ac:dyDescent="0.25">
      <c r="A53" s="2"/>
      <c r="B53" s="115" t="s">
        <v>28</v>
      </c>
      <c r="C53" s="246" t="s">
        <v>196</v>
      </c>
      <c r="D53" s="247"/>
      <c r="E53" s="247"/>
      <c r="F53" s="247"/>
      <c r="G53" s="247"/>
      <c r="H53" s="247"/>
      <c r="I53" s="247"/>
      <c r="J53" s="247"/>
      <c r="K53" s="248"/>
      <c r="L53" s="37">
        <f>(RESUMO!B4*4*22)-(L24*0.06)</f>
        <v>0</v>
      </c>
    </row>
    <row r="54" spans="1:12" ht="21.75" customHeight="1" thickTop="1" thickBot="1" x14ac:dyDescent="0.25">
      <c r="A54" s="2"/>
      <c r="B54" s="115" t="s">
        <v>30</v>
      </c>
      <c r="C54" s="246" t="s">
        <v>48</v>
      </c>
      <c r="D54" s="247"/>
      <c r="E54" s="247"/>
      <c r="F54" s="247"/>
      <c r="G54" s="247"/>
      <c r="H54" s="247"/>
      <c r="I54" s="247"/>
      <c r="J54" s="247"/>
      <c r="K54" s="248"/>
      <c r="L54" s="37">
        <f>22*RESUMO!C3*0.8</f>
        <v>0</v>
      </c>
    </row>
    <row r="55" spans="1:12" ht="21.75" customHeight="1" thickTop="1" thickBot="1" x14ac:dyDescent="0.25">
      <c r="A55" s="2"/>
      <c r="B55" s="115" t="s">
        <v>31</v>
      </c>
      <c r="C55" s="246" t="s">
        <v>103</v>
      </c>
      <c r="D55" s="247"/>
      <c r="E55" s="247"/>
      <c r="F55" s="247"/>
      <c r="G55" s="247"/>
      <c r="H55" s="247"/>
      <c r="I55" s="247"/>
      <c r="J55" s="247"/>
      <c r="K55" s="248"/>
      <c r="L55" s="37">
        <f>RESUMO!C5</f>
        <v>0</v>
      </c>
    </row>
    <row r="56" spans="1:12" ht="21.75" customHeight="1" thickTop="1" thickBot="1" x14ac:dyDescent="0.25">
      <c r="A56" s="2"/>
      <c r="B56" s="115" t="s">
        <v>32</v>
      </c>
      <c r="C56" s="249" t="s">
        <v>49</v>
      </c>
      <c r="D56" s="182"/>
      <c r="E56" s="182"/>
      <c r="F56" s="182"/>
      <c r="G56" s="182"/>
      <c r="H56" s="182"/>
      <c r="I56" s="182"/>
      <c r="J56" s="182"/>
      <c r="K56" s="250"/>
      <c r="L56" s="62"/>
    </row>
    <row r="57" spans="1:12" ht="21.75" customHeight="1" thickTop="1" thickBot="1" x14ac:dyDescent="0.25">
      <c r="A57" s="2"/>
      <c r="B57" s="115" t="s">
        <v>33</v>
      </c>
      <c r="C57" s="246" t="s">
        <v>36</v>
      </c>
      <c r="D57" s="247"/>
      <c r="E57" s="247"/>
      <c r="F57" s="247"/>
      <c r="G57" s="247"/>
      <c r="H57" s="247"/>
      <c r="I57" s="247"/>
      <c r="J57" s="247"/>
      <c r="K57" s="248"/>
      <c r="L57" s="62">
        <v>0</v>
      </c>
    </row>
    <row r="58" spans="1:12" ht="21.75" customHeight="1" thickTop="1" thickBot="1" x14ac:dyDescent="0.25">
      <c r="A58" s="2"/>
      <c r="B58" s="115"/>
      <c r="C58" s="144" t="s">
        <v>50</v>
      </c>
      <c r="D58" s="179"/>
      <c r="E58" s="179"/>
      <c r="F58" s="179"/>
      <c r="G58" s="179"/>
      <c r="H58" s="179"/>
      <c r="I58" s="179"/>
      <c r="J58" s="179"/>
      <c r="K58" s="180"/>
      <c r="L58" s="31">
        <f>SUM(L53:L57)</f>
        <v>0</v>
      </c>
    </row>
    <row r="59" spans="1:12" ht="21.75" customHeight="1" thickTop="1" x14ac:dyDescent="0.2">
      <c r="A59" s="2"/>
      <c r="B59" s="184" t="s">
        <v>104</v>
      </c>
      <c r="C59" s="185"/>
      <c r="D59" s="185"/>
      <c r="E59" s="185"/>
      <c r="F59" s="185"/>
      <c r="G59" s="185"/>
      <c r="H59" s="185"/>
      <c r="I59" s="185"/>
      <c r="J59" s="185"/>
      <c r="K59" s="185"/>
      <c r="L59" s="186"/>
    </row>
    <row r="60" spans="1:12" ht="37.15" customHeight="1" thickBot="1" x14ac:dyDescent="0.25">
      <c r="A60" s="2"/>
      <c r="B60" s="187"/>
      <c r="C60" s="188"/>
      <c r="D60" s="188"/>
      <c r="E60" s="188"/>
      <c r="F60" s="188"/>
      <c r="G60" s="188"/>
      <c r="H60" s="188"/>
      <c r="I60" s="188"/>
      <c r="J60" s="188"/>
      <c r="K60" s="188"/>
      <c r="L60" s="189"/>
    </row>
    <row r="61" spans="1:12" ht="21.75" customHeight="1" thickTop="1" thickBot="1" x14ac:dyDescent="0.25">
      <c r="A61" s="2"/>
      <c r="B61" s="144" t="s">
        <v>51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80"/>
    </row>
    <row r="62" spans="1:12" ht="21.75" customHeight="1" thickTop="1" thickBot="1" x14ac:dyDescent="0.25">
      <c r="A62" s="2"/>
      <c r="B62" s="48" t="s">
        <v>52</v>
      </c>
      <c r="C62" s="246" t="s">
        <v>187</v>
      </c>
      <c r="D62" s="247"/>
      <c r="E62" s="247"/>
      <c r="F62" s="247"/>
      <c r="G62" s="247"/>
      <c r="H62" s="247"/>
      <c r="I62" s="247"/>
      <c r="J62" s="248"/>
      <c r="K62" s="49">
        <f>K36</f>
        <v>0</v>
      </c>
      <c r="L62" s="37">
        <f>L36</f>
        <v>0</v>
      </c>
    </row>
    <row r="63" spans="1:12" ht="21.75" customHeight="1" thickTop="1" thickBot="1" x14ac:dyDescent="0.25">
      <c r="A63" s="2"/>
      <c r="B63" s="48" t="s">
        <v>53</v>
      </c>
      <c r="C63" s="246" t="s">
        <v>54</v>
      </c>
      <c r="D63" s="247"/>
      <c r="E63" s="247"/>
      <c r="F63" s="247"/>
      <c r="G63" s="247"/>
      <c r="H63" s="247"/>
      <c r="I63" s="247"/>
      <c r="J63" s="248"/>
      <c r="K63" s="49">
        <f>K40</f>
        <v>0.33800000000000008</v>
      </c>
      <c r="L63" s="37">
        <f>L40</f>
        <v>0</v>
      </c>
    </row>
    <row r="64" spans="1:12" ht="21.75" customHeight="1" thickTop="1" thickBot="1" x14ac:dyDescent="0.25">
      <c r="A64" s="2"/>
      <c r="B64" s="48" t="s">
        <v>55</v>
      </c>
      <c r="C64" s="246" t="s">
        <v>56</v>
      </c>
      <c r="D64" s="247"/>
      <c r="E64" s="247"/>
      <c r="F64" s="247"/>
      <c r="G64" s="247"/>
      <c r="H64" s="247"/>
      <c r="I64" s="247"/>
      <c r="J64" s="247"/>
      <c r="K64" s="248"/>
      <c r="L64" s="37">
        <f>L58</f>
        <v>0</v>
      </c>
    </row>
    <row r="65" spans="1:13" ht="21.75" customHeight="1" thickTop="1" thickBot="1" x14ac:dyDescent="0.25">
      <c r="A65" s="2"/>
      <c r="B65" s="115"/>
      <c r="C65" s="144" t="s">
        <v>50</v>
      </c>
      <c r="D65" s="179"/>
      <c r="E65" s="179"/>
      <c r="F65" s="179"/>
      <c r="G65" s="179"/>
      <c r="H65" s="179"/>
      <c r="I65" s="179"/>
      <c r="J65" s="179"/>
      <c r="K65" s="180"/>
      <c r="L65" s="31">
        <f>L62+L63+L64</f>
        <v>0</v>
      </c>
    </row>
    <row r="66" spans="1:13" s="12" customFormat="1" ht="21.75" customHeight="1" thickTop="1" thickBot="1" x14ac:dyDescent="0.25">
      <c r="A66" s="11"/>
      <c r="B66" s="251"/>
      <c r="C66" s="252"/>
      <c r="D66" s="252"/>
      <c r="E66" s="252"/>
      <c r="F66" s="252"/>
      <c r="G66" s="252"/>
      <c r="H66" s="252"/>
      <c r="I66" s="252"/>
      <c r="J66" s="252"/>
      <c r="K66" s="252"/>
      <c r="L66" s="252"/>
    </row>
    <row r="67" spans="1:13" s="12" customFormat="1" ht="21.75" customHeight="1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  <c r="M67" s="64"/>
    </row>
    <row r="68" spans="1:13" s="12" customFormat="1" ht="21.75" customHeight="1" thickTop="1" thickBot="1" x14ac:dyDescent="0.25">
      <c r="A68" s="11"/>
      <c r="B68" s="115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/>
      <c r="L68" s="30">
        <f>K68*$L$26</f>
        <v>0</v>
      </c>
    </row>
    <row r="69" spans="1:13" s="12" customFormat="1" ht="21.75" customHeight="1" thickTop="1" thickBot="1" x14ac:dyDescent="0.25">
      <c r="A69" s="11"/>
      <c r="B69" s="115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0</v>
      </c>
      <c r="L69" s="30">
        <f t="shared" ref="L69:L70" si="1">K69*$L$26</f>
        <v>0</v>
      </c>
    </row>
    <row r="70" spans="1:13" s="12" customFormat="1" ht="21.75" customHeight="1" thickTop="1" thickBot="1" x14ac:dyDescent="0.25">
      <c r="A70" s="11"/>
      <c r="B70" s="115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/>
      <c r="L70" s="30">
        <f t="shared" si="1"/>
        <v>0</v>
      </c>
    </row>
    <row r="71" spans="1:13" s="12" customFormat="1" ht="30" customHeight="1" thickTop="1" thickBot="1" x14ac:dyDescent="0.25">
      <c r="A71" s="11"/>
      <c r="B71" s="115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$K$40*K70</f>
        <v>0</v>
      </c>
      <c r="L71" s="30">
        <f>L26*K71</f>
        <v>0</v>
      </c>
    </row>
    <row r="72" spans="1:13" s="12" customFormat="1" ht="30" customHeight="1" thickTop="1" thickBot="1" x14ac:dyDescent="0.25">
      <c r="A72" s="11"/>
      <c r="B72" s="115" t="s">
        <v>33</v>
      </c>
      <c r="C72" s="208" t="s">
        <v>173</v>
      </c>
      <c r="D72" s="208"/>
      <c r="E72" s="208"/>
      <c r="F72" s="208"/>
      <c r="G72" s="208"/>
      <c r="H72" s="208"/>
      <c r="I72" s="208"/>
      <c r="J72" s="208"/>
      <c r="K72" s="132"/>
      <c r="L72" s="30">
        <f>K72*L26</f>
        <v>0</v>
      </c>
    </row>
    <row r="73" spans="1:13" s="12" customFormat="1" ht="21.75" customHeight="1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0</v>
      </c>
      <c r="L73" s="39">
        <f>SUM(L68:L72)</f>
        <v>0</v>
      </c>
    </row>
    <row r="74" spans="1:13" s="12" customFormat="1" ht="21.75" customHeight="1" thickTop="1" x14ac:dyDescent="0.2">
      <c r="A74" s="11"/>
      <c r="B74" s="184" t="s">
        <v>109</v>
      </c>
      <c r="C74" s="185"/>
      <c r="D74" s="185"/>
      <c r="E74" s="185"/>
      <c r="F74" s="185"/>
      <c r="G74" s="185"/>
      <c r="H74" s="185"/>
      <c r="I74" s="185"/>
      <c r="J74" s="185"/>
      <c r="K74" s="185"/>
      <c r="L74" s="186"/>
    </row>
    <row r="75" spans="1:13" s="12" customFormat="1" ht="21.75" customHeight="1" x14ac:dyDescent="0.2">
      <c r="A75" s="11"/>
      <c r="B75" s="243"/>
      <c r="C75" s="244"/>
      <c r="D75" s="244"/>
      <c r="E75" s="244"/>
      <c r="F75" s="244"/>
      <c r="G75" s="244"/>
      <c r="H75" s="244"/>
      <c r="I75" s="244"/>
      <c r="J75" s="244"/>
      <c r="K75" s="244"/>
      <c r="L75" s="245"/>
    </row>
    <row r="76" spans="1:13" s="12" customFormat="1" ht="12.6" customHeight="1" thickBot="1" x14ac:dyDescent="0.25">
      <c r="A76" s="11"/>
      <c r="B76" s="187"/>
      <c r="C76" s="188"/>
      <c r="D76" s="188"/>
      <c r="E76" s="188"/>
      <c r="F76" s="188"/>
      <c r="G76" s="188"/>
      <c r="H76" s="188"/>
      <c r="I76" s="188"/>
      <c r="J76" s="188"/>
      <c r="K76" s="188"/>
      <c r="L76" s="189"/>
    </row>
    <row r="77" spans="1:13" s="12" customFormat="1" ht="21.75" customHeight="1" thickTop="1" thickBot="1" x14ac:dyDescent="0.25">
      <c r="A77" s="11"/>
      <c r="B77" s="144" t="s">
        <v>106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</row>
    <row r="78" spans="1:13" s="12" customFormat="1" ht="21.75" customHeight="1" thickTop="1" thickBot="1" x14ac:dyDescent="0.25">
      <c r="A78" s="11"/>
      <c r="B78" s="115" t="s">
        <v>28</v>
      </c>
      <c r="C78" s="246" t="s">
        <v>62</v>
      </c>
      <c r="D78" s="247"/>
      <c r="E78" s="247"/>
      <c r="F78" s="247"/>
      <c r="G78" s="247"/>
      <c r="H78" s="247"/>
      <c r="I78" s="247"/>
      <c r="J78" s="248"/>
      <c r="K78" s="132">
        <v>0</v>
      </c>
      <c r="L78" s="30">
        <f t="shared" ref="L78:L83" si="2">K78*$L$26</f>
        <v>0</v>
      </c>
    </row>
    <row r="79" spans="1:13" s="12" customFormat="1" ht="21.75" customHeight="1" thickTop="1" thickBot="1" x14ac:dyDescent="0.25">
      <c r="A79" s="11"/>
      <c r="B79" s="115" t="s">
        <v>30</v>
      </c>
      <c r="C79" s="246" t="s">
        <v>63</v>
      </c>
      <c r="D79" s="247"/>
      <c r="E79" s="247"/>
      <c r="F79" s="247"/>
      <c r="G79" s="247"/>
      <c r="H79" s="247"/>
      <c r="I79" s="247"/>
      <c r="J79" s="248"/>
      <c r="K79" s="49"/>
      <c r="L79" s="30">
        <f t="shared" si="2"/>
        <v>0</v>
      </c>
    </row>
    <row r="80" spans="1:13" s="12" customFormat="1" ht="21.75" customHeight="1" thickTop="1" thickBot="1" x14ac:dyDescent="0.25">
      <c r="A80" s="11"/>
      <c r="B80" s="115" t="s">
        <v>31</v>
      </c>
      <c r="C80" s="246" t="s">
        <v>64</v>
      </c>
      <c r="D80" s="247"/>
      <c r="E80" s="247"/>
      <c r="F80" s="247"/>
      <c r="G80" s="247"/>
      <c r="H80" s="247"/>
      <c r="I80" s="247"/>
      <c r="J80" s="248"/>
      <c r="K80" s="49"/>
      <c r="L80" s="30">
        <f t="shared" si="2"/>
        <v>0</v>
      </c>
    </row>
    <row r="81" spans="1:12" s="12" customFormat="1" ht="21.75" customHeight="1" thickTop="1" thickBot="1" x14ac:dyDescent="0.25">
      <c r="A81" s="11"/>
      <c r="B81" s="115" t="s">
        <v>32</v>
      </c>
      <c r="C81" s="246" t="s">
        <v>65</v>
      </c>
      <c r="D81" s="247"/>
      <c r="E81" s="247"/>
      <c r="F81" s="247"/>
      <c r="G81" s="247"/>
      <c r="H81" s="247"/>
      <c r="I81" s="247"/>
      <c r="J81" s="248"/>
      <c r="K81" s="49"/>
      <c r="L81" s="30">
        <f t="shared" si="2"/>
        <v>0</v>
      </c>
    </row>
    <row r="82" spans="1:12" s="12" customFormat="1" ht="21.75" customHeight="1" thickTop="1" thickBot="1" x14ac:dyDescent="0.25">
      <c r="A82" s="11"/>
      <c r="B82" s="115" t="s">
        <v>33</v>
      </c>
      <c r="C82" s="246" t="s">
        <v>66</v>
      </c>
      <c r="D82" s="247"/>
      <c r="E82" s="247"/>
      <c r="F82" s="247"/>
      <c r="G82" s="247"/>
      <c r="H82" s="247"/>
      <c r="I82" s="247"/>
      <c r="J82" s="248"/>
      <c r="K82" s="49"/>
      <c r="L82" s="30">
        <f t="shared" si="2"/>
        <v>0</v>
      </c>
    </row>
    <row r="83" spans="1:12" s="12" customFormat="1" ht="21.75" customHeight="1" thickTop="1" thickBot="1" x14ac:dyDescent="0.25">
      <c r="A83" s="11"/>
      <c r="B83" s="115" t="s">
        <v>34</v>
      </c>
      <c r="C83" s="246" t="s">
        <v>36</v>
      </c>
      <c r="D83" s="247"/>
      <c r="E83" s="247"/>
      <c r="F83" s="247"/>
      <c r="G83" s="247"/>
      <c r="H83" s="247"/>
      <c r="I83" s="247"/>
      <c r="J83" s="248"/>
      <c r="K83" s="49">
        <v>0</v>
      </c>
      <c r="L83" s="30">
        <f t="shared" si="2"/>
        <v>0</v>
      </c>
    </row>
    <row r="84" spans="1:12" s="12" customFormat="1" ht="21.75" customHeight="1" thickTop="1" thickBot="1" x14ac:dyDescent="0.25">
      <c r="A84" s="11"/>
      <c r="B84" s="115" t="s">
        <v>35</v>
      </c>
      <c r="C84" s="246" t="s">
        <v>94</v>
      </c>
      <c r="D84" s="247"/>
      <c r="E84" s="247"/>
      <c r="F84" s="247"/>
      <c r="G84" s="247"/>
      <c r="H84" s="247"/>
      <c r="I84" s="247"/>
      <c r="J84" s="248"/>
      <c r="K84" s="132">
        <f>(K78+K79+K80+K81+K82+K83)*K40</f>
        <v>0</v>
      </c>
      <c r="L84" s="30">
        <f>L26*K84</f>
        <v>0</v>
      </c>
    </row>
    <row r="85" spans="1:12" s="12" customFormat="1" ht="21.75" customHeight="1" thickTop="1" thickBot="1" x14ac:dyDescent="0.25">
      <c r="A85" s="11"/>
      <c r="B85" s="144" t="s">
        <v>50</v>
      </c>
      <c r="C85" s="179"/>
      <c r="D85" s="179"/>
      <c r="E85" s="179"/>
      <c r="F85" s="179"/>
      <c r="G85" s="179"/>
      <c r="H85" s="179"/>
      <c r="I85" s="179"/>
      <c r="J85" s="180"/>
      <c r="K85" s="56">
        <f>SUM(K78:K84)</f>
        <v>0</v>
      </c>
      <c r="L85" s="39">
        <f>L78+L79+L80+L81+L82+L84</f>
        <v>0</v>
      </c>
    </row>
    <row r="86" spans="1:12" s="12" customFormat="1" ht="21.75" customHeight="1" thickTop="1" x14ac:dyDescent="0.2">
      <c r="A86" s="11"/>
      <c r="B86" s="184" t="s">
        <v>192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</row>
    <row r="87" spans="1:12" s="12" customFormat="1" ht="33.75" customHeight="1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</row>
    <row r="88" spans="1:12" ht="21.75" customHeight="1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115" t="s">
        <v>67</v>
      </c>
    </row>
    <row r="89" spans="1:12" ht="21.75" customHeight="1" thickTop="1" thickBot="1" x14ac:dyDescent="0.25">
      <c r="A89" s="2"/>
      <c r="B89" s="115" t="s">
        <v>28</v>
      </c>
      <c r="C89" s="249" t="s">
        <v>68</v>
      </c>
      <c r="D89" s="182"/>
      <c r="E89" s="182"/>
      <c r="F89" s="182"/>
      <c r="G89" s="182"/>
      <c r="H89" s="182"/>
      <c r="I89" s="182"/>
      <c r="J89" s="182"/>
      <c r="K89" s="250"/>
      <c r="L89" s="72"/>
    </row>
    <row r="90" spans="1:12" ht="21.75" customHeight="1" thickTop="1" thickBot="1" x14ac:dyDescent="0.25">
      <c r="A90" s="2"/>
      <c r="B90" s="212" t="s">
        <v>30</v>
      </c>
      <c r="C90" s="254" t="s">
        <v>36</v>
      </c>
      <c r="D90" s="255"/>
      <c r="E90" s="258" t="s">
        <v>110</v>
      </c>
      <c r="F90" s="259"/>
      <c r="G90" s="259"/>
      <c r="H90" s="259"/>
      <c r="I90" s="259"/>
      <c r="J90" s="259"/>
      <c r="K90" s="260"/>
      <c r="L90" s="72"/>
    </row>
    <row r="91" spans="1:12" ht="21.75" customHeight="1" thickTop="1" thickBot="1" x14ac:dyDescent="0.25">
      <c r="A91" s="2"/>
      <c r="B91" s="253"/>
      <c r="C91" s="256"/>
      <c r="D91" s="257"/>
      <c r="E91" s="258" t="s">
        <v>111</v>
      </c>
      <c r="F91" s="259"/>
      <c r="G91" s="259"/>
      <c r="H91" s="259"/>
      <c r="I91" s="259"/>
      <c r="J91" s="259"/>
      <c r="K91" s="260"/>
      <c r="L91" s="72"/>
    </row>
    <row r="92" spans="1:12" s="12" customFormat="1" ht="21.75" customHeight="1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0</v>
      </c>
    </row>
    <row r="93" spans="1:12" s="12" customFormat="1" ht="48.75" customHeight="1" thickTop="1" thickBot="1" x14ac:dyDescent="0.25">
      <c r="A93" s="11"/>
      <c r="B93" s="271" t="s">
        <v>167</v>
      </c>
      <c r="C93" s="272"/>
      <c r="D93" s="272"/>
      <c r="E93" s="272"/>
      <c r="F93" s="272"/>
      <c r="G93" s="272"/>
      <c r="H93" s="272"/>
      <c r="I93" s="272"/>
      <c r="J93" s="272"/>
      <c r="K93" s="272"/>
      <c r="L93" s="273"/>
    </row>
    <row r="94" spans="1:12" s="12" customFormat="1" ht="21.75" customHeight="1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115" t="s">
        <v>27</v>
      </c>
    </row>
    <row r="95" spans="1:12" s="12" customFormat="1" ht="21.75" customHeight="1" thickTop="1" thickBot="1" x14ac:dyDescent="0.25">
      <c r="A95" s="11"/>
      <c r="B95" s="115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/>
      <c r="L95" s="30">
        <f>K95*L115</f>
        <v>0</v>
      </c>
    </row>
    <row r="96" spans="1:12" s="12" customFormat="1" ht="21.75" customHeight="1" thickTop="1" thickBot="1" x14ac:dyDescent="0.25">
      <c r="A96" s="11"/>
      <c r="B96" s="115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/>
      <c r="L96" s="30">
        <f>(L115+L95)*K96</f>
        <v>0</v>
      </c>
    </row>
    <row r="97" spans="1:12" s="12" customFormat="1" ht="21.75" customHeight="1" thickTop="1" thickBot="1" x14ac:dyDescent="0.25">
      <c r="A97" s="11"/>
      <c r="B97" s="212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L97" s="50"/>
    </row>
    <row r="98" spans="1:12" s="12" customFormat="1" ht="21.75" customHeight="1" thickTop="1" thickBot="1" x14ac:dyDescent="0.25">
      <c r="A98" s="11"/>
      <c r="B98" s="274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</v>
      </c>
      <c r="K98" s="52"/>
      <c r="L98" s="58">
        <f>((L115+L95+L96)/(1-J98))*K98</f>
        <v>0</v>
      </c>
    </row>
    <row r="99" spans="1:12" s="12" customFormat="1" ht="21.75" customHeight="1" thickTop="1" thickBot="1" x14ac:dyDescent="0.25">
      <c r="A99" s="11"/>
      <c r="B99" s="274"/>
      <c r="C99" s="19"/>
      <c r="D99" s="19"/>
      <c r="E99" s="19"/>
      <c r="F99" s="19"/>
      <c r="G99" s="19" t="s">
        <v>18</v>
      </c>
      <c r="H99" s="42"/>
      <c r="I99" s="42"/>
      <c r="J99" s="232"/>
      <c r="K99" s="52"/>
      <c r="L99" s="58">
        <f>((L115+L95+L96)/(1-J98))*K99</f>
        <v>0</v>
      </c>
    </row>
    <row r="100" spans="1:12" s="12" customFormat="1" ht="21.75" customHeight="1" thickTop="1" thickBot="1" x14ac:dyDescent="0.25">
      <c r="A100" s="11"/>
      <c r="B100" s="253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/>
      <c r="L100" s="58">
        <f>((L115+L95+L96)/(1-J98))*K100</f>
        <v>0</v>
      </c>
    </row>
    <row r="101" spans="1:12" s="12" customFormat="1" ht="21.75" customHeight="1" thickTop="1" thickBot="1" x14ac:dyDescent="0.25">
      <c r="A101" s="11"/>
      <c r="B101" s="120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0</v>
      </c>
    </row>
    <row r="102" spans="1:12" s="12" customFormat="1" ht="37.15" customHeight="1" thickTop="1" thickBot="1" x14ac:dyDescent="0.25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</row>
    <row r="103" spans="1:12" s="12" customFormat="1" ht="21.6" hidden="1" customHeight="1" x14ac:dyDescent="0.2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</row>
    <row r="104" spans="1:12" s="12" customFormat="1" ht="21.6" hidden="1" customHeight="1" x14ac:dyDescent="0.2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</row>
    <row r="105" spans="1:12" s="12" customFormat="1" ht="21.6" hidden="1" customHeight="1" x14ac:dyDescent="0.2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</row>
    <row r="106" spans="1:12" s="12" customFormat="1" ht="21.6" hidden="1" customHeight="1" x14ac:dyDescent="0.2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</row>
    <row r="107" spans="1:12" ht="21.6" hidden="1" customHeight="1" x14ac:dyDescent="0.2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12" ht="21.75" customHeight="1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</row>
    <row r="109" spans="1:12" ht="21.75" customHeight="1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115" t="s">
        <v>67</v>
      </c>
    </row>
    <row r="110" spans="1:12" ht="21.75" customHeight="1" thickTop="1" thickBot="1" x14ac:dyDescent="0.25">
      <c r="A110" s="2"/>
      <c r="B110" s="115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0</v>
      </c>
    </row>
    <row r="111" spans="1:12" ht="21.75" customHeight="1" thickTop="1" thickBot="1" x14ac:dyDescent="0.25">
      <c r="A111" s="2"/>
      <c r="B111" s="115" t="s">
        <v>30</v>
      </c>
      <c r="C111" s="218" t="s">
        <v>72</v>
      </c>
      <c r="D111" s="219"/>
      <c r="E111" s="219"/>
      <c r="F111" s="219"/>
      <c r="G111" s="219"/>
      <c r="H111" s="219"/>
      <c r="I111" s="219"/>
      <c r="J111" s="219"/>
      <c r="K111" s="220"/>
      <c r="L111" s="30">
        <f>L65</f>
        <v>0</v>
      </c>
    </row>
    <row r="112" spans="1:12" ht="21.75" customHeight="1" thickTop="1" thickBot="1" x14ac:dyDescent="0.25">
      <c r="A112" s="2"/>
      <c r="B112" s="115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0</v>
      </c>
    </row>
    <row r="113" spans="1:13" ht="21.75" customHeight="1" thickTop="1" thickBot="1" x14ac:dyDescent="0.25">
      <c r="A113" s="2"/>
      <c r="B113" s="115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0</v>
      </c>
    </row>
    <row r="114" spans="1:13" ht="21.75" customHeight="1" thickTop="1" thickBot="1" x14ac:dyDescent="0.25">
      <c r="A114" s="2"/>
      <c r="B114" s="115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0</v>
      </c>
    </row>
    <row r="115" spans="1:13" ht="21.75" customHeight="1" thickTop="1" thickBot="1" x14ac:dyDescent="0.25">
      <c r="A115" s="2"/>
      <c r="B115" s="144" t="s">
        <v>75</v>
      </c>
      <c r="C115" s="179"/>
      <c r="D115" s="179"/>
      <c r="E115" s="179"/>
      <c r="F115" s="179"/>
      <c r="G115" s="179"/>
      <c r="H115" s="179"/>
      <c r="I115" s="179"/>
      <c r="J115" s="179"/>
      <c r="K115" s="180"/>
      <c r="L115" s="39">
        <f>SUM(L110:L114)</f>
        <v>0</v>
      </c>
    </row>
    <row r="116" spans="1:13" s="12" customFormat="1" ht="21.75" customHeight="1" thickTop="1" thickBot="1" x14ac:dyDescent="0.25">
      <c r="A116" s="11"/>
      <c r="B116" s="115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0</v>
      </c>
    </row>
    <row r="117" spans="1:13" ht="34.15" customHeight="1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0</v>
      </c>
    </row>
    <row r="118" spans="1:13" ht="21.75" customHeight="1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</row>
    <row r="119" spans="1:13" ht="21.75" customHeight="1" thickTop="1" thickBot="1" x14ac:dyDescent="0.25">
      <c r="A119" s="2"/>
      <c r="B119" s="144" t="s">
        <v>78</v>
      </c>
      <c r="C119" s="179"/>
      <c r="D119" s="179"/>
      <c r="E119" s="179"/>
      <c r="F119" s="179"/>
      <c r="G119" s="179"/>
      <c r="H119" s="179"/>
      <c r="I119" s="179"/>
      <c r="J119" s="179"/>
      <c r="K119" s="179"/>
      <c r="L119" s="180"/>
    </row>
    <row r="120" spans="1:13" ht="45" customHeight="1" thickTop="1" thickBot="1" x14ac:dyDescent="0.25">
      <c r="A120" s="2"/>
      <c r="B120" s="234" t="s">
        <v>79</v>
      </c>
      <c r="C120" s="235"/>
      <c r="D120" s="262"/>
      <c r="E120" s="263" t="s">
        <v>80</v>
      </c>
      <c r="F120" s="262"/>
      <c r="G120" s="263" t="s">
        <v>81</v>
      </c>
      <c r="H120" s="262"/>
      <c r="I120" s="263" t="s">
        <v>82</v>
      </c>
      <c r="J120" s="262"/>
      <c r="K120" s="117" t="s">
        <v>83</v>
      </c>
      <c r="L120" s="44" t="s">
        <v>84</v>
      </c>
    </row>
    <row r="121" spans="1:13" ht="21.75" customHeight="1" thickTop="1" thickBot="1" x14ac:dyDescent="0.25">
      <c r="A121" s="2"/>
      <c r="B121" s="264" t="s">
        <v>120</v>
      </c>
      <c r="C121" s="265"/>
      <c r="D121" s="266"/>
      <c r="E121" s="267">
        <f>L117</f>
        <v>0</v>
      </c>
      <c r="F121" s="268"/>
      <c r="G121" s="269">
        <v>1</v>
      </c>
      <c r="H121" s="270"/>
      <c r="I121" s="267">
        <f>G121*E121</f>
        <v>0</v>
      </c>
      <c r="J121" s="268"/>
      <c r="K121" s="118">
        <v>1</v>
      </c>
      <c r="L121" s="46">
        <f>ROUND(K121*I121,2)</f>
        <v>0</v>
      </c>
    </row>
    <row r="122" spans="1:13" ht="36.75" customHeight="1" thickTop="1" thickBot="1" x14ac:dyDescent="0.25">
      <c r="A122" s="2"/>
      <c r="B122" s="144" t="s">
        <v>85</v>
      </c>
      <c r="C122" s="179"/>
      <c r="D122" s="179"/>
      <c r="E122" s="179"/>
      <c r="F122" s="179"/>
      <c r="G122" s="179"/>
      <c r="H122" s="179"/>
      <c r="I122" s="179"/>
      <c r="J122" s="179"/>
      <c r="K122" s="261"/>
      <c r="L122" s="54">
        <f>L121</f>
        <v>0</v>
      </c>
    </row>
    <row r="123" spans="1:13" ht="36.75" customHeight="1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80"/>
      <c r="L123" s="59">
        <f>L122*12</f>
        <v>0</v>
      </c>
    </row>
    <row r="124" spans="1:13" ht="16.5" thickTop="1" x14ac:dyDescent="0.2">
      <c r="L124" s="60" t="s">
        <v>95</v>
      </c>
      <c r="M124" s="61" t="e">
        <f>L117/L26</f>
        <v>#DIV/0!</v>
      </c>
    </row>
    <row r="126" spans="1:13" x14ac:dyDescent="0.2">
      <c r="C126" s="285" t="s">
        <v>195</v>
      </c>
      <c r="D126" s="286"/>
      <c r="E126" s="286"/>
      <c r="F126" s="286"/>
      <c r="G126" s="286"/>
      <c r="H126" s="286"/>
      <c r="I126" s="286"/>
      <c r="J126" s="286"/>
      <c r="K126" s="286"/>
      <c r="L126" s="286"/>
    </row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</sheetData>
  <mergeCells count="105"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  <mergeCell ref="B121:D121"/>
    <mergeCell ref="E121:F121"/>
    <mergeCell ref="G121:H121"/>
    <mergeCell ref="I121:J121"/>
    <mergeCell ref="C89:K89"/>
    <mergeCell ref="B90:B91"/>
    <mergeCell ref="C90:D91"/>
    <mergeCell ref="E90:K90"/>
    <mergeCell ref="E91:K91"/>
    <mergeCell ref="C79:J79"/>
    <mergeCell ref="C80:J80"/>
    <mergeCell ref="C81:J81"/>
    <mergeCell ref="C82:J82"/>
    <mergeCell ref="C83:J83"/>
    <mergeCell ref="C84:J84"/>
    <mergeCell ref="B85:J85"/>
    <mergeCell ref="B86:L87"/>
    <mergeCell ref="B88:K88"/>
    <mergeCell ref="C72:J72"/>
    <mergeCell ref="B73:J73"/>
    <mergeCell ref="B74:L76"/>
    <mergeCell ref="B77:L77"/>
    <mergeCell ref="C78:J78"/>
    <mergeCell ref="C69:J69"/>
    <mergeCell ref="C70:J70"/>
    <mergeCell ref="C71:J71"/>
    <mergeCell ref="B66:L66"/>
    <mergeCell ref="C68:J68"/>
    <mergeCell ref="B67:L67"/>
    <mergeCell ref="B59:L60"/>
    <mergeCell ref="B61:L61"/>
    <mergeCell ref="C62:J62"/>
    <mergeCell ref="C63:J63"/>
    <mergeCell ref="C64:K64"/>
    <mergeCell ref="C65:K65"/>
    <mergeCell ref="C53:K53"/>
    <mergeCell ref="C54:K54"/>
    <mergeCell ref="C55:K55"/>
    <mergeCell ref="C56:K56"/>
    <mergeCell ref="C57:K57"/>
    <mergeCell ref="C58:K58"/>
    <mergeCell ref="C45:J45"/>
    <mergeCell ref="C46:J46"/>
    <mergeCell ref="C47:F47"/>
    <mergeCell ref="I47:J47"/>
    <mergeCell ref="B49:L51"/>
    <mergeCell ref="B52:L52"/>
    <mergeCell ref="B39:L39"/>
    <mergeCell ref="B40:J40"/>
    <mergeCell ref="C41:J41"/>
    <mergeCell ref="C42:J42"/>
    <mergeCell ref="C43:J43"/>
    <mergeCell ref="C44:J44"/>
    <mergeCell ref="B29:L29"/>
    <mergeCell ref="B37:L38"/>
    <mergeCell ref="C34:J34"/>
    <mergeCell ref="C35:J35"/>
    <mergeCell ref="C36:J36"/>
    <mergeCell ref="B20:L22"/>
    <mergeCell ref="B23:K23"/>
    <mergeCell ref="B25:L25"/>
    <mergeCell ref="B26:K26"/>
    <mergeCell ref="B27:L28"/>
    <mergeCell ref="B30:L30"/>
    <mergeCell ref="C31:J31"/>
    <mergeCell ref="C32:J32"/>
    <mergeCell ref="C33:J33"/>
    <mergeCell ref="C19:K19"/>
    <mergeCell ref="B5:D5"/>
    <mergeCell ref="E5:J5"/>
    <mergeCell ref="C7:F7"/>
    <mergeCell ref="G7:L7"/>
    <mergeCell ref="B12:L14"/>
    <mergeCell ref="B15:L15"/>
    <mergeCell ref="B1:J1"/>
    <mergeCell ref="B2:D2"/>
    <mergeCell ref="E2:J2"/>
    <mergeCell ref="B3:D3"/>
    <mergeCell ref="E3:J3"/>
    <mergeCell ref="B4:D4"/>
    <mergeCell ref="E4:G4"/>
    <mergeCell ref="I4:J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8539"/>
  <sheetViews>
    <sheetView topLeftCell="B101" workbookViewId="0">
      <selection activeCell="C57" sqref="C57:K57"/>
    </sheetView>
  </sheetViews>
  <sheetFormatPr defaultColWidth="9.140625" defaultRowHeight="15.75" x14ac:dyDescent="0.2"/>
  <cols>
    <col min="1" max="11" width="12.42578125" style="14" customWidth="1"/>
    <col min="12" max="12" width="24.5703125" style="14" customWidth="1"/>
    <col min="13" max="13" width="17.42578125" style="14" customWidth="1"/>
    <col min="14" max="14" width="23.42578125" style="14" customWidth="1"/>
    <col min="15" max="255" width="12.42578125" style="14" customWidth="1"/>
    <col min="256" max="1023" width="12.42578125" style="65" customWidth="1"/>
    <col min="1024" max="16384" width="9.140625" style="65"/>
  </cols>
  <sheetData>
    <row r="1" spans="1:12" ht="21.75" customHeight="1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12" ht="21.75" customHeight="1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</row>
    <row r="3" spans="1:12" ht="21.75" customHeight="1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12" ht="21.75" customHeight="1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12" ht="21.75" customHeight="1" thickTop="1" thickBot="1" x14ac:dyDescent="0.25">
      <c r="A5" s="2"/>
      <c r="B5" s="151" t="s">
        <v>22</v>
      </c>
      <c r="C5" s="151"/>
      <c r="D5" s="151"/>
      <c r="E5" s="152" t="s">
        <v>115</v>
      </c>
      <c r="F5" s="152"/>
      <c r="G5" s="152"/>
      <c r="H5" s="152"/>
      <c r="I5" s="152"/>
      <c r="J5" s="152"/>
      <c r="K5" s="7"/>
      <c r="L5" s="8"/>
    </row>
    <row r="6" spans="1:12" ht="21.75" customHeight="1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2" ht="21.75" customHeight="1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12" ht="21.75" customHeight="1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</row>
    <row r="9" spans="1:12" ht="21.75" customHeight="1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20">
        <v>2023</v>
      </c>
    </row>
    <row r="10" spans="1:12" ht="21.75" customHeight="1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12" ht="21.75" customHeight="1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1</v>
      </c>
    </row>
    <row r="12" spans="1:12" ht="21.75" customHeight="1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ht="21.75" customHeight="1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ht="21.75" customHeight="1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21.75" customHeight="1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21.75" customHeight="1" thickTop="1" thickBot="1" x14ac:dyDescent="0.25">
      <c r="A16" s="2"/>
      <c r="B16" s="22">
        <v>1</v>
      </c>
      <c r="C16" s="19" t="s">
        <v>185</v>
      </c>
      <c r="D16" s="19"/>
      <c r="E16" s="19"/>
      <c r="F16" s="19"/>
      <c r="G16" s="19"/>
      <c r="H16" s="19"/>
      <c r="I16" s="19"/>
      <c r="J16" s="19"/>
      <c r="K16" s="19"/>
      <c r="L16" s="23">
        <f>RESUMO!D2</f>
        <v>0</v>
      </c>
    </row>
    <row r="17" spans="1:255" ht="21.75" customHeight="1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83" t="s">
        <v>116</v>
      </c>
    </row>
    <row r="18" spans="1:255" ht="21.75" customHeight="1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255" ht="21.75" customHeight="1" thickTop="1" thickBot="1" x14ac:dyDescent="0.25">
      <c r="A19" s="2"/>
      <c r="B19" s="67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84"/>
    </row>
    <row r="20" spans="1:255" ht="21.75" customHeight="1" thickTop="1" x14ac:dyDescent="0.2">
      <c r="A20" s="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255" ht="19.149999999999999" customHeight="1" thickBot="1" x14ac:dyDescent="0.25">
      <c r="A21" s="2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1:255" ht="21.6" hidden="1" customHeight="1" x14ac:dyDescent="0.2">
      <c r="A22" s="2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255" ht="21.75" customHeight="1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68" t="s">
        <v>27</v>
      </c>
    </row>
    <row r="24" spans="1:255" ht="21.75" customHeight="1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0</v>
      </c>
    </row>
    <row r="25" spans="1:255" ht="21.6" hidden="1" customHeight="1" x14ac:dyDescent="0.2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255" ht="21.75" customHeight="1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0</v>
      </c>
    </row>
    <row r="27" spans="1:255" ht="21.75" customHeight="1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255" ht="32.450000000000003" customHeight="1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255" ht="21.75" customHeight="1" thickTop="1" thickBot="1" x14ac:dyDescent="0.25">
      <c r="A29" s="2"/>
      <c r="B29" s="144" t="s">
        <v>37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80"/>
      <c r="IO29" s="65"/>
      <c r="IP29" s="65"/>
      <c r="IQ29" s="65"/>
      <c r="IR29" s="65"/>
      <c r="IS29" s="65"/>
      <c r="IT29" s="65"/>
      <c r="IU29" s="65"/>
    </row>
    <row r="30" spans="1:255" ht="21.75" customHeight="1" thickTop="1" thickBot="1" x14ac:dyDescent="0.25">
      <c r="A30" s="2"/>
      <c r="B30" s="144" t="s">
        <v>108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IO30" s="65"/>
      <c r="IP30" s="65"/>
      <c r="IQ30" s="65"/>
      <c r="IR30" s="65"/>
      <c r="IS30" s="65"/>
      <c r="IT30" s="65"/>
      <c r="IU30" s="65"/>
    </row>
    <row r="31" spans="1:255" ht="21.75" customHeight="1" thickTop="1" thickBot="1" x14ac:dyDescent="0.25">
      <c r="A31" s="2"/>
      <c r="B31" s="115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/>
      <c r="L31" s="37">
        <f>L26*K31</f>
        <v>0</v>
      </c>
      <c r="IO31" s="65"/>
      <c r="IP31" s="65"/>
      <c r="IQ31" s="65"/>
      <c r="IR31" s="65"/>
      <c r="IS31" s="65"/>
      <c r="IT31" s="65"/>
      <c r="IU31" s="65"/>
    </row>
    <row r="32" spans="1:255" ht="21.75" customHeight="1" thickTop="1" thickBot="1" x14ac:dyDescent="0.25">
      <c r="A32" s="2"/>
      <c r="B32" s="115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/>
      <c r="L32" s="62">
        <f>L26*K32</f>
        <v>0</v>
      </c>
      <c r="IO32" s="65"/>
      <c r="IP32" s="65"/>
      <c r="IQ32" s="65"/>
      <c r="IR32" s="65"/>
      <c r="IS32" s="65"/>
      <c r="IT32" s="65"/>
      <c r="IU32" s="65"/>
    </row>
    <row r="33" spans="1:255" ht="21.75" customHeight="1" thickTop="1" thickBot="1" x14ac:dyDescent="0.25">
      <c r="A33" s="2"/>
      <c r="B33" s="116" t="s">
        <v>31</v>
      </c>
      <c r="C33" s="181" t="s">
        <v>184</v>
      </c>
      <c r="D33" s="182"/>
      <c r="E33" s="182"/>
      <c r="F33" s="182"/>
      <c r="G33" s="182"/>
      <c r="H33" s="182"/>
      <c r="I33" s="182"/>
      <c r="J33" s="182"/>
      <c r="K33" s="131"/>
      <c r="L33" s="62">
        <f>L26*K33</f>
        <v>0</v>
      </c>
      <c r="IO33" s="65"/>
      <c r="IP33" s="65"/>
      <c r="IQ33" s="65"/>
      <c r="IR33" s="65"/>
      <c r="IS33" s="65"/>
      <c r="IT33" s="65"/>
      <c r="IU33" s="65"/>
    </row>
    <row r="34" spans="1:255" ht="21.75" customHeight="1" thickTop="1" thickBot="1" x14ac:dyDescent="0.25">
      <c r="A34" s="2"/>
      <c r="B34" s="119"/>
      <c r="C34" s="175" t="s">
        <v>170</v>
      </c>
      <c r="D34" s="175"/>
      <c r="E34" s="175"/>
      <c r="F34" s="175"/>
      <c r="G34" s="175"/>
      <c r="H34" s="175"/>
      <c r="I34" s="175"/>
      <c r="J34" s="175"/>
      <c r="K34" s="105">
        <f>SUM(K31:K33)</f>
        <v>0</v>
      </c>
      <c r="L34" s="31">
        <f>SUM(L31:L33)</f>
        <v>0</v>
      </c>
      <c r="IO34" s="65"/>
      <c r="IP34" s="65"/>
      <c r="IQ34" s="65"/>
      <c r="IR34" s="65"/>
      <c r="IS34" s="65"/>
      <c r="IT34" s="65"/>
      <c r="IU34" s="65"/>
    </row>
    <row r="35" spans="1:255" ht="21.75" customHeight="1" thickTop="1" thickBot="1" x14ac:dyDescent="0.25">
      <c r="A35" s="2"/>
      <c r="B35" s="115" t="s">
        <v>32</v>
      </c>
      <c r="C35" s="174" t="s">
        <v>171</v>
      </c>
      <c r="D35" s="174"/>
      <c r="E35" s="174"/>
      <c r="F35" s="174"/>
      <c r="G35" s="174"/>
      <c r="H35" s="174"/>
      <c r="I35" s="174"/>
      <c r="J35" s="174"/>
      <c r="K35" s="131">
        <f>K40*K34</f>
        <v>0</v>
      </c>
      <c r="L35" s="62">
        <f>L26*K35</f>
        <v>0</v>
      </c>
      <c r="IO35" s="65"/>
      <c r="IP35" s="65"/>
      <c r="IQ35" s="65"/>
      <c r="IR35" s="65"/>
      <c r="IS35" s="65"/>
      <c r="IT35" s="65"/>
      <c r="IU35" s="65"/>
    </row>
    <row r="36" spans="1:255" ht="21.75" customHeight="1" thickTop="1" thickBot="1" x14ac:dyDescent="0.25">
      <c r="A36" s="2"/>
      <c r="B36" s="119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</v>
      </c>
      <c r="L36" s="31">
        <f>SUM(L34:L35)</f>
        <v>0</v>
      </c>
      <c r="IO36" s="65"/>
      <c r="IP36" s="65"/>
      <c r="IQ36" s="65"/>
      <c r="IR36" s="65"/>
      <c r="IS36" s="65"/>
      <c r="IT36" s="65"/>
      <c r="IU36" s="65"/>
    </row>
    <row r="37" spans="1:255" ht="21.75" customHeight="1" thickTop="1" x14ac:dyDescent="0.2">
      <c r="A37" s="2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</row>
    <row r="38" spans="1:255" ht="55.15" customHeight="1" thickBot="1" x14ac:dyDescent="0.25">
      <c r="A38" s="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</row>
    <row r="39" spans="1:255" ht="21.75" customHeight="1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255" ht="27" customHeight="1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0.33800000000000008</v>
      </c>
      <c r="L40" s="31">
        <f>SUM(L41:L48)</f>
        <v>0</v>
      </c>
    </row>
    <row r="41" spans="1:255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0</v>
      </c>
    </row>
    <row r="42" spans="1:255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0</v>
      </c>
    </row>
    <row r="43" spans="1:255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0">K43*$L$26</f>
        <v>0</v>
      </c>
    </row>
    <row r="44" spans="1:255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0"/>
        <v>0</v>
      </c>
    </row>
    <row r="45" spans="1:255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0"/>
        <v>0</v>
      </c>
    </row>
    <row r="46" spans="1:255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0"/>
        <v>0</v>
      </c>
    </row>
    <row r="47" spans="1:255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/>
      <c r="H47" s="36" t="s">
        <v>11</v>
      </c>
      <c r="I47" s="201"/>
      <c r="J47" s="201"/>
      <c r="K47" s="134">
        <f>G47*I47</f>
        <v>0</v>
      </c>
      <c r="L47" s="72">
        <f t="shared" si="0"/>
        <v>0</v>
      </c>
      <c r="IO47" s="65"/>
      <c r="IP47" s="65"/>
      <c r="IQ47" s="65"/>
      <c r="IR47" s="65"/>
      <c r="IS47" s="65"/>
      <c r="IT47" s="65"/>
      <c r="IU47" s="65"/>
    </row>
    <row r="48" spans="1:255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0"/>
        <v>0</v>
      </c>
    </row>
    <row r="49" spans="1:255" ht="21.75" customHeight="1" thickTop="1" x14ac:dyDescent="0.2">
      <c r="A49" s="2"/>
      <c r="B49" s="190" t="s">
        <v>194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255" ht="21.75" customHeight="1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255" ht="12.6" customHeight="1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255" ht="21.75" customHeight="1" thickTop="1" thickBot="1" x14ac:dyDescent="0.25">
      <c r="A52" s="2"/>
      <c r="B52" s="144" t="s">
        <v>47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255" ht="21.75" customHeight="1" thickTop="1" thickBot="1" x14ac:dyDescent="0.25">
      <c r="A53" s="2"/>
      <c r="B53" s="68" t="s">
        <v>28</v>
      </c>
      <c r="C53" s="142" t="s">
        <v>193</v>
      </c>
      <c r="D53" s="142"/>
      <c r="E53" s="142"/>
      <c r="F53" s="142"/>
      <c r="G53" s="142"/>
      <c r="H53" s="142"/>
      <c r="I53" s="142"/>
      <c r="J53" s="142"/>
      <c r="K53" s="142"/>
      <c r="L53" s="37">
        <f>RESUMO!D4*4*22-(L24*0.06)</f>
        <v>0</v>
      </c>
    </row>
    <row r="54" spans="1:255" ht="21.75" customHeight="1" thickTop="1" thickBot="1" x14ac:dyDescent="0.25">
      <c r="A54" s="2"/>
      <c r="B54" s="68" t="s">
        <v>30</v>
      </c>
      <c r="C54" s="142" t="s">
        <v>48</v>
      </c>
      <c r="D54" s="142"/>
      <c r="E54" s="142"/>
      <c r="F54" s="142"/>
      <c r="G54" s="142"/>
      <c r="H54" s="142"/>
      <c r="I54" s="142"/>
      <c r="J54" s="142"/>
      <c r="K54" s="142"/>
      <c r="L54" s="37">
        <f>22*RESUMO!D3*0.8</f>
        <v>0</v>
      </c>
    </row>
    <row r="55" spans="1:255" ht="21.75" customHeight="1" thickTop="1" thickBot="1" x14ac:dyDescent="0.25">
      <c r="A55" s="2"/>
      <c r="B55" s="68" t="s">
        <v>31</v>
      </c>
      <c r="C55" s="142" t="s">
        <v>103</v>
      </c>
      <c r="D55" s="142"/>
      <c r="E55" s="142"/>
      <c r="F55" s="142"/>
      <c r="G55" s="142"/>
      <c r="H55" s="142"/>
      <c r="I55" s="142"/>
      <c r="J55" s="142"/>
      <c r="K55" s="142"/>
      <c r="L55" s="37">
        <f>RESUMO!D5</f>
        <v>0</v>
      </c>
    </row>
    <row r="56" spans="1:255" ht="21.75" customHeight="1" thickTop="1" thickBot="1" x14ac:dyDescent="0.25">
      <c r="A56" s="2"/>
      <c r="B56" s="68" t="s">
        <v>32</v>
      </c>
      <c r="C56" s="143" t="s">
        <v>49</v>
      </c>
      <c r="D56" s="143"/>
      <c r="E56" s="143"/>
      <c r="F56" s="143"/>
      <c r="G56" s="143"/>
      <c r="H56" s="143"/>
      <c r="I56" s="143"/>
      <c r="J56" s="143"/>
      <c r="K56" s="143"/>
      <c r="L56" s="62"/>
      <c r="M56" s="66"/>
    </row>
    <row r="57" spans="1:255" ht="21.75" customHeight="1" thickTop="1" thickBot="1" x14ac:dyDescent="0.25">
      <c r="A57" s="2"/>
      <c r="B57" s="68" t="s">
        <v>33</v>
      </c>
      <c r="C57" s="142" t="s">
        <v>36</v>
      </c>
      <c r="D57" s="142"/>
      <c r="E57" s="142"/>
      <c r="F57" s="142"/>
      <c r="G57" s="142"/>
      <c r="H57" s="142"/>
      <c r="I57" s="142"/>
      <c r="J57" s="142"/>
      <c r="K57" s="142"/>
      <c r="L57" s="62">
        <v>0</v>
      </c>
      <c r="M57" s="66"/>
    </row>
    <row r="58" spans="1:255" ht="21.75" customHeight="1" thickTop="1" thickBot="1" x14ac:dyDescent="0.25">
      <c r="A58" s="2"/>
      <c r="B58" s="68"/>
      <c r="C58" s="145" t="s">
        <v>50</v>
      </c>
      <c r="D58" s="145"/>
      <c r="E58" s="145"/>
      <c r="F58" s="145"/>
      <c r="G58" s="145"/>
      <c r="H58" s="145"/>
      <c r="I58" s="145"/>
      <c r="J58" s="145"/>
      <c r="K58" s="145"/>
      <c r="L58" s="31">
        <f>SUM(L53:L57)</f>
        <v>0</v>
      </c>
      <c r="M58" s="66"/>
    </row>
    <row r="59" spans="1:255" ht="21.75" customHeight="1" thickTop="1" x14ac:dyDescent="0.2">
      <c r="A59" s="2"/>
      <c r="B59" s="184" t="s">
        <v>104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1:255" ht="37.15" customHeight="1" thickBot="1" x14ac:dyDescent="0.25">
      <c r="A60" s="2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7"/>
    </row>
    <row r="61" spans="1:255" ht="21.75" customHeight="1" thickTop="1" thickBot="1" x14ac:dyDescent="0.25">
      <c r="A61" s="2"/>
      <c r="B61" s="145" t="s">
        <v>51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255" ht="21.75" customHeight="1" thickTop="1" thickBot="1" x14ac:dyDescent="0.25">
      <c r="A62" s="2"/>
      <c r="B62" s="48" t="s">
        <v>52</v>
      </c>
      <c r="C62" s="246" t="s">
        <v>187</v>
      </c>
      <c r="D62" s="247"/>
      <c r="E62" s="247"/>
      <c r="F62" s="247"/>
      <c r="G62" s="247"/>
      <c r="H62" s="247"/>
      <c r="I62" s="247"/>
      <c r="J62" s="248"/>
      <c r="K62" s="49">
        <f>K36</f>
        <v>0</v>
      </c>
      <c r="L62" s="37">
        <f>L36</f>
        <v>0</v>
      </c>
      <c r="IO62" s="65"/>
      <c r="IP62" s="65"/>
      <c r="IQ62" s="65"/>
      <c r="IR62" s="65"/>
      <c r="IS62" s="65"/>
      <c r="IT62" s="65"/>
      <c r="IU62" s="65"/>
    </row>
    <row r="63" spans="1:255" ht="21.75" customHeight="1" thickTop="1" thickBot="1" x14ac:dyDescent="0.25">
      <c r="A63" s="2"/>
      <c r="B63" s="48" t="s">
        <v>53</v>
      </c>
      <c r="C63" s="246" t="s">
        <v>54</v>
      </c>
      <c r="D63" s="247"/>
      <c r="E63" s="247"/>
      <c r="F63" s="247"/>
      <c r="G63" s="247"/>
      <c r="H63" s="247"/>
      <c r="I63" s="247"/>
      <c r="J63" s="248"/>
      <c r="K63" s="49">
        <f>K40</f>
        <v>0.33800000000000008</v>
      </c>
      <c r="L63" s="37">
        <f>L40</f>
        <v>0</v>
      </c>
      <c r="IO63" s="65"/>
      <c r="IP63" s="65"/>
      <c r="IQ63" s="65"/>
      <c r="IR63" s="65"/>
      <c r="IS63" s="65"/>
      <c r="IT63" s="65"/>
      <c r="IU63" s="65"/>
    </row>
    <row r="64" spans="1:255" ht="21.75" customHeight="1" thickTop="1" thickBot="1" x14ac:dyDescent="0.25">
      <c r="A64" s="2"/>
      <c r="B64" s="48" t="s">
        <v>55</v>
      </c>
      <c r="C64" s="246" t="s">
        <v>56</v>
      </c>
      <c r="D64" s="247"/>
      <c r="E64" s="247"/>
      <c r="F64" s="247"/>
      <c r="G64" s="247"/>
      <c r="H64" s="247"/>
      <c r="I64" s="247"/>
      <c r="J64" s="247"/>
      <c r="K64" s="248"/>
      <c r="L64" s="37">
        <f>L58</f>
        <v>0</v>
      </c>
      <c r="IO64" s="65"/>
      <c r="IP64" s="65"/>
      <c r="IQ64" s="65"/>
      <c r="IR64" s="65"/>
      <c r="IS64" s="65"/>
      <c r="IT64" s="65"/>
      <c r="IU64" s="65"/>
    </row>
    <row r="65" spans="1:14" ht="21.75" customHeight="1" thickTop="1" thickBot="1" x14ac:dyDescent="0.25">
      <c r="A65" s="2"/>
      <c r="B65" s="68"/>
      <c r="C65" s="145" t="s">
        <v>50</v>
      </c>
      <c r="D65" s="145"/>
      <c r="E65" s="145"/>
      <c r="F65" s="145"/>
      <c r="G65" s="145"/>
      <c r="H65" s="145"/>
      <c r="I65" s="145"/>
      <c r="J65" s="145"/>
      <c r="K65" s="145"/>
      <c r="L65" s="31">
        <f>L62+L63+L64</f>
        <v>0</v>
      </c>
    </row>
    <row r="66" spans="1:14" s="12" customFormat="1" ht="21.75" customHeight="1" thickTop="1" thickBot="1" x14ac:dyDescent="0.25">
      <c r="A66" s="1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</row>
    <row r="67" spans="1:14" s="12" customFormat="1" ht="21.75" customHeight="1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  <c r="M67" s="64"/>
    </row>
    <row r="68" spans="1:14" s="12" customFormat="1" ht="21.75" customHeight="1" thickTop="1" thickBot="1" x14ac:dyDescent="0.25">
      <c r="A68" s="11"/>
      <c r="B68" s="115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/>
      <c r="L68" s="30">
        <f>K68*$L$26</f>
        <v>0</v>
      </c>
    </row>
    <row r="69" spans="1:14" s="12" customFormat="1" ht="21.75" customHeight="1" thickTop="1" thickBot="1" x14ac:dyDescent="0.25">
      <c r="A69" s="11"/>
      <c r="B69" s="115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0</v>
      </c>
      <c r="L69" s="30">
        <f t="shared" ref="L69" si="1">K69*$L$26</f>
        <v>0</v>
      </c>
    </row>
    <row r="70" spans="1:14" s="12" customFormat="1" ht="21.75" customHeight="1" thickTop="1" thickBot="1" x14ac:dyDescent="0.25">
      <c r="A70" s="11"/>
      <c r="B70" s="115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/>
      <c r="L70" s="30">
        <f>K70*$L$26</f>
        <v>0</v>
      </c>
    </row>
    <row r="71" spans="1:14" s="12" customFormat="1" ht="30" customHeight="1" thickTop="1" thickBot="1" x14ac:dyDescent="0.25">
      <c r="A71" s="11"/>
      <c r="B71" s="115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$K$40*K70</f>
        <v>0</v>
      </c>
      <c r="L71" s="30">
        <f>L26*K71</f>
        <v>0</v>
      </c>
    </row>
    <row r="72" spans="1:14" s="12" customFormat="1" ht="30" customHeight="1" thickTop="1" thickBot="1" x14ac:dyDescent="0.25">
      <c r="A72" s="11"/>
      <c r="B72" s="115" t="s">
        <v>33</v>
      </c>
      <c r="C72" s="208" t="s">
        <v>173</v>
      </c>
      <c r="D72" s="208"/>
      <c r="E72" s="208"/>
      <c r="F72" s="208"/>
      <c r="G72" s="208"/>
      <c r="H72" s="208"/>
      <c r="I72" s="208"/>
      <c r="J72" s="208"/>
      <c r="K72" s="132"/>
      <c r="L72" s="30">
        <f>K72*L26</f>
        <v>0</v>
      </c>
    </row>
    <row r="73" spans="1:14" s="12" customFormat="1" ht="21.75" customHeight="1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0</v>
      </c>
      <c r="L73" s="39">
        <f>SUM(L68:L72)</f>
        <v>0</v>
      </c>
    </row>
    <row r="74" spans="1:14" s="12" customFormat="1" ht="21.75" customHeight="1" thickTop="1" x14ac:dyDescent="0.2">
      <c r="A74" s="11"/>
      <c r="B74" s="184" t="s">
        <v>109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4"/>
    </row>
    <row r="75" spans="1:14" s="12" customFormat="1" ht="21.75" customHeight="1" x14ac:dyDescent="0.2">
      <c r="A75" s="11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1"/>
    </row>
    <row r="76" spans="1:14" s="12" customFormat="1" ht="12.6" customHeight="1" thickBot="1" x14ac:dyDescent="0.25">
      <c r="A76" s="11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7"/>
    </row>
    <row r="77" spans="1:14" s="12" customFormat="1" ht="21.75" customHeight="1" thickTop="1" thickBot="1" x14ac:dyDescent="0.25">
      <c r="A77" s="11"/>
      <c r="B77" s="144" t="s">
        <v>106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</row>
    <row r="78" spans="1:14" s="12" customFormat="1" ht="21.75" customHeight="1" thickTop="1" thickBot="1" x14ac:dyDescent="0.25">
      <c r="A78" s="11"/>
      <c r="B78" s="68" t="s">
        <v>28</v>
      </c>
      <c r="C78" s="142" t="s">
        <v>62</v>
      </c>
      <c r="D78" s="142"/>
      <c r="E78" s="142"/>
      <c r="F78" s="142"/>
      <c r="G78" s="142"/>
      <c r="H78" s="142"/>
      <c r="I78" s="142"/>
      <c r="J78" s="142"/>
      <c r="K78" s="132">
        <v>0</v>
      </c>
      <c r="L78" s="30">
        <f t="shared" ref="L78:L83" si="2">K78*$L$26</f>
        <v>0</v>
      </c>
      <c r="M78" s="64"/>
      <c r="N78" s="63"/>
    </row>
    <row r="79" spans="1:14" s="12" customFormat="1" ht="21.75" customHeight="1" thickTop="1" thickBot="1" x14ac:dyDescent="0.25">
      <c r="A79" s="11"/>
      <c r="B79" s="68" t="s">
        <v>30</v>
      </c>
      <c r="C79" s="142" t="s">
        <v>63</v>
      </c>
      <c r="D79" s="142"/>
      <c r="E79" s="142"/>
      <c r="F79" s="142"/>
      <c r="G79" s="142"/>
      <c r="H79" s="142"/>
      <c r="I79" s="142"/>
      <c r="J79" s="142"/>
      <c r="K79" s="49"/>
      <c r="L79" s="30">
        <f t="shared" si="2"/>
        <v>0</v>
      </c>
    </row>
    <row r="80" spans="1:14" s="12" customFormat="1" ht="21.75" customHeight="1" thickTop="1" thickBot="1" x14ac:dyDescent="0.25">
      <c r="A80" s="11"/>
      <c r="B80" s="68" t="s">
        <v>31</v>
      </c>
      <c r="C80" s="142" t="s">
        <v>64</v>
      </c>
      <c r="D80" s="142"/>
      <c r="E80" s="142"/>
      <c r="F80" s="142"/>
      <c r="G80" s="142"/>
      <c r="H80" s="142"/>
      <c r="I80" s="142"/>
      <c r="J80" s="142"/>
      <c r="K80" s="49"/>
      <c r="L80" s="30">
        <f t="shared" si="2"/>
        <v>0</v>
      </c>
    </row>
    <row r="81" spans="1:13" s="12" customFormat="1" ht="21.75" customHeight="1" thickTop="1" thickBot="1" x14ac:dyDescent="0.25">
      <c r="A81" s="11"/>
      <c r="B81" s="68" t="s">
        <v>32</v>
      </c>
      <c r="C81" s="142" t="s">
        <v>65</v>
      </c>
      <c r="D81" s="142"/>
      <c r="E81" s="142"/>
      <c r="F81" s="142"/>
      <c r="G81" s="142"/>
      <c r="H81" s="142"/>
      <c r="I81" s="142"/>
      <c r="J81" s="142"/>
      <c r="K81" s="49"/>
      <c r="L81" s="30">
        <f t="shared" si="2"/>
        <v>0</v>
      </c>
    </row>
    <row r="82" spans="1:13" s="12" customFormat="1" ht="21.75" customHeight="1" thickTop="1" thickBot="1" x14ac:dyDescent="0.25">
      <c r="A82" s="11"/>
      <c r="B82" s="68" t="s">
        <v>33</v>
      </c>
      <c r="C82" s="142" t="s">
        <v>66</v>
      </c>
      <c r="D82" s="142"/>
      <c r="E82" s="142"/>
      <c r="F82" s="142"/>
      <c r="G82" s="142"/>
      <c r="H82" s="142"/>
      <c r="I82" s="142"/>
      <c r="J82" s="142"/>
      <c r="K82" s="49"/>
      <c r="L82" s="30">
        <f t="shared" si="2"/>
        <v>0</v>
      </c>
    </row>
    <row r="83" spans="1:13" s="12" customFormat="1" ht="21.75" customHeight="1" thickTop="1" thickBot="1" x14ac:dyDescent="0.25">
      <c r="A83" s="11"/>
      <c r="B83" s="68" t="s">
        <v>34</v>
      </c>
      <c r="C83" s="142" t="s">
        <v>36</v>
      </c>
      <c r="D83" s="142"/>
      <c r="E83" s="142"/>
      <c r="F83" s="142"/>
      <c r="G83" s="142"/>
      <c r="H83" s="142"/>
      <c r="I83" s="142"/>
      <c r="J83" s="142"/>
      <c r="K83" s="49"/>
      <c r="L83" s="30">
        <f t="shared" si="2"/>
        <v>0</v>
      </c>
    </row>
    <row r="84" spans="1:13" s="12" customFormat="1" ht="21.75" customHeight="1" thickTop="1" thickBot="1" x14ac:dyDescent="0.25">
      <c r="A84" s="11"/>
      <c r="B84" s="68" t="s">
        <v>35</v>
      </c>
      <c r="C84" s="142" t="s">
        <v>94</v>
      </c>
      <c r="D84" s="142"/>
      <c r="E84" s="142"/>
      <c r="F84" s="142"/>
      <c r="G84" s="142"/>
      <c r="H84" s="142"/>
      <c r="I84" s="142"/>
      <c r="J84" s="142"/>
      <c r="K84" s="132">
        <f>(K78+K79+K80+K81+K82+K83)*K40</f>
        <v>0</v>
      </c>
      <c r="L84" s="30">
        <f>L26*K84</f>
        <v>0</v>
      </c>
    </row>
    <row r="85" spans="1:13" s="12" customFormat="1" ht="21.75" customHeight="1" thickTop="1" thickBot="1" x14ac:dyDescent="0.25">
      <c r="A85" s="11"/>
      <c r="B85" s="212" t="s">
        <v>50</v>
      </c>
      <c r="C85" s="212"/>
      <c r="D85" s="212"/>
      <c r="E85" s="212"/>
      <c r="F85" s="212"/>
      <c r="G85" s="212"/>
      <c r="H85" s="212"/>
      <c r="I85" s="212"/>
      <c r="J85" s="212"/>
      <c r="K85" s="56">
        <f>SUM(K78:K84)</f>
        <v>0</v>
      </c>
      <c r="L85" s="39">
        <f>L78+L79+L80+L81+L82+L84</f>
        <v>0</v>
      </c>
    </row>
    <row r="86" spans="1:13" s="12" customFormat="1" ht="21.75" customHeight="1" thickTop="1" x14ac:dyDescent="0.2">
      <c r="A86" s="11"/>
      <c r="B86" s="184" t="s">
        <v>192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</row>
    <row r="87" spans="1:13" s="12" customFormat="1" ht="33" customHeight="1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</row>
    <row r="88" spans="1:13" ht="21.75" customHeight="1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68" t="s">
        <v>67</v>
      </c>
    </row>
    <row r="89" spans="1:13" ht="21.75" customHeight="1" thickTop="1" thickBot="1" x14ac:dyDescent="0.25">
      <c r="A89" s="2"/>
      <c r="B89" s="68" t="s">
        <v>28</v>
      </c>
      <c r="C89" s="143" t="s">
        <v>68</v>
      </c>
      <c r="D89" s="143"/>
      <c r="E89" s="143"/>
      <c r="F89" s="143"/>
      <c r="G89" s="143"/>
      <c r="H89" s="143"/>
      <c r="I89" s="143"/>
      <c r="J89" s="143"/>
      <c r="K89" s="143"/>
      <c r="L89" s="72"/>
    </row>
    <row r="90" spans="1:13" ht="21.75" customHeight="1" thickTop="1" thickBot="1" x14ac:dyDescent="0.25">
      <c r="A90" s="2"/>
      <c r="B90" s="145" t="s">
        <v>30</v>
      </c>
      <c r="C90" s="213" t="s">
        <v>36</v>
      </c>
      <c r="D90" s="213"/>
      <c r="E90" s="214" t="s">
        <v>110</v>
      </c>
      <c r="F90" s="214"/>
      <c r="G90" s="214"/>
      <c r="H90" s="214"/>
      <c r="I90" s="214"/>
      <c r="J90" s="214"/>
      <c r="K90" s="214"/>
      <c r="L90" s="72"/>
      <c r="M90" s="73"/>
    </row>
    <row r="91" spans="1:13" ht="21.75" customHeight="1" thickTop="1" thickBot="1" x14ac:dyDescent="0.25">
      <c r="A91" s="2"/>
      <c r="B91" s="145"/>
      <c r="C91" s="213"/>
      <c r="D91" s="213"/>
      <c r="E91" s="214" t="s">
        <v>111</v>
      </c>
      <c r="F91" s="214"/>
      <c r="G91" s="214"/>
      <c r="H91" s="214"/>
      <c r="I91" s="214"/>
      <c r="J91" s="214"/>
      <c r="K91" s="214"/>
      <c r="L91" s="72"/>
      <c r="M91" s="73"/>
    </row>
    <row r="92" spans="1:13" s="12" customFormat="1" ht="21.75" customHeight="1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0</v>
      </c>
      <c r="M92" s="73"/>
    </row>
    <row r="93" spans="1:13" s="12" customFormat="1" ht="48.75" customHeight="1" thickTop="1" thickBot="1" x14ac:dyDescent="0.25">
      <c r="A93" s="11"/>
      <c r="B93" s="184" t="s">
        <v>167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4"/>
    </row>
    <row r="94" spans="1:13" s="12" customFormat="1" ht="21.75" customHeight="1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115" t="s">
        <v>27</v>
      </c>
    </row>
    <row r="95" spans="1:13" s="12" customFormat="1" ht="21.75" customHeight="1" thickTop="1" thickBot="1" x14ac:dyDescent="0.25">
      <c r="A95" s="11"/>
      <c r="B95" s="115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/>
      <c r="L95" s="30">
        <f>K95*L115</f>
        <v>0</v>
      </c>
    </row>
    <row r="96" spans="1:13" s="12" customFormat="1" ht="21.75" customHeight="1" thickTop="1" thickBot="1" x14ac:dyDescent="0.25">
      <c r="A96" s="11"/>
      <c r="B96" s="115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/>
      <c r="L96" s="30">
        <f>(L115+L95)*K96</f>
        <v>0</v>
      </c>
    </row>
    <row r="97" spans="1:255" s="12" customFormat="1" ht="21.75" customHeight="1" thickTop="1" thickBot="1" x14ac:dyDescent="0.25">
      <c r="A97" s="11"/>
      <c r="B97" s="212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L97" s="50"/>
    </row>
    <row r="98" spans="1:255" s="12" customFormat="1" ht="21.75" customHeight="1" thickTop="1" thickBot="1" x14ac:dyDescent="0.25">
      <c r="A98" s="11"/>
      <c r="B98" s="274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</v>
      </c>
      <c r="K98" s="52"/>
      <c r="L98" s="58">
        <f>((L115+L95+L96)/(1-J98))*K98</f>
        <v>0</v>
      </c>
    </row>
    <row r="99" spans="1:255" s="12" customFormat="1" ht="21.75" customHeight="1" thickTop="1" thickBot="1" x14ac:dyDescent="0.25">
      <c r="A99" s="11"/>
      <c r="B99" s="274"/>
      <c r="C99" s="19"/>
      <c r="D99" s="19"/>
      <c r="E99" s="19"/>
      <c r="F99" s="19"/>
      <c r="G99" s="19" t="s">
        <v>18</v>
      </c>
      <c r="H99" s="42"/>
      <c r="I99" s="42"/>
      <c r="J99" s="232"/>
      <c r="K99" s="52"/>
      <c r="L99" s="58">
        <f>((L115+L95+L96)/(1-J98))*K99</f>
        <v>0</v>
      </c>
    </row>
    <row r="100" spans="1:255" s="12" customFormat="1" ht="21.75" customHeight="1" thickTop="1" thickBot="1" x14ac:dyDescent="0.25">
      <c r="A100" s="11"/>
      <c r="B100" s="253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/>
      <c r="L100" s="58">
        <f>((L115+L95+L96)/(1-J98))*K100</f>
        <v>0</v>
      </c>
    </row>
    <row r="101" spans="1:255" s="12" customFormat="1" ht="21.75" customHeight="1" thickTop="1" thickBot="1" x14ac:dyDescent="0.25">
      <c r="A101" s="11"/>
      <c r="B101" s="120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0</v>
      </c>
    </row>
    <row r="102" spans="1:255" s="12" customFormat="1" ht="37.15" customHeight="1" thickTop="1" thickBot="1" x14ac:dyDescent="0.25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</row>
    <row r="103" spans="1:255" s="12" customFormat="1" ht="21.6" hidden="1" customHeight="1" x14ac:dyDescent="0.2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</row>
    <row r="104" spans="1:255" s="12" customFormat="1" ht="21.6" hidden="1" customHeight="1" x14ac:dyDescent="0.2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</row>
    <row r="105" spans="1:255" s="12" customFormat="1" ht="21.6" hidden="1" customHeight="1" x14ac:dyDescent="0.2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</row>
    <row r="106" spans="1:255" s="12" customFormat="1" ht="21.6" hidden="1" customHeight="1" x14ac:dyDescent="0.2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</row>
    <row r="107" spans="1:255" ht="21.6" hidden="1" customHeight="1" x14ac:dyDescent="0.2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255" ht="21.75" customHeight="1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  <c r="IQ108" s="65"/>
      <c r="IR108" s="65"/>
      <c r="IS108" s="65"/>
      <c r="IT108" s="65"/>
      <c r="IU108" s="65"/>
    </row>
    <row r="109" spans="1:255" ht="21.75" customHeight="1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115" t="s">
        <v>67</v>
      </c>
      <c r="IQ109" s="65"/>
      <c r="IR109" s="65"/>
      <c r="IS109" s="65"/>
      <c r="IT109" s="65"/>
      <c r="IU109" s="65"/>
    </row>
    <row r="110" spans="1:255" ht="21.75" customHeight="1" thickTop="1" thickBot="1" x14ac:dyDescent="0.25">
      <c r="A110" s="2"/>
      <c r="B110" s="115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0</v>
      </c>
      <c r="IQ110" s="65"/>
      <c r="IR110" s="65"/>
      <c r="IS110" s="65"/>
      <c r="IT110" s="65"/>
      <c r="IU110" s="65"/>
    </row>
    <row r="111" spans="1:255" ht="21.75" customHeight="1" thickTop="1" thickBot="1" x14ac:dyDescent="0.25">
      <c r="A111" s="2"/>
      <c r="B111" s="115" t="s">
        <v>30</v>
      </c>
      <c r="C111" s="218" t="s">
        <v>72</v>
      </c>
      <c r="D111" s="219"/>
      <c r="E111" s="219"/>
      <c r="F111" s="219"/>
      <c r="G111" s="219"/>
      <c r="H111" s="219"/>
      <c r="I111" s="219"/>
      <c r="J111" s="219"/>
      <c r="K111" s="220"/>
      <c r="L111" s="30">
        <f>L65</f>
        <v>0</v>
      </c>
      <c r="IQ111" s="65"/>
      <c r="IR111" s="65"/>
      <c r="IS111" s="65"/>
      <c r="IT111" s="65"/>
      <c r="IU111" s="65"/>
    </row>
    <row r="112" spans="1:255" ht="21.75" customHeight="1" thickTop="1" thickBot="1" x14ac:dyDescent="0.25">
      <c r="A112" s="2"/>
      <c r="B112" s="115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0</v>
      </c>
      <c r="IQ112" s="65"/>
      <c r="IR112" s="65"/>
      <c r="IS112" s="65"/>
      <c r="IT112" s="65"/>
      <c r="IU112" s="65"/>
    </row>
    <row r="113" spans="1:255" ht="21.75" customHeight="1" thickTop="1" thickBot="1" x14ac:dyDescent="0.25">
      <c r="A113" s="2"/>
      <c r="B113" s="115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0</v>
      </c>
      <c r="IQ113" s="65"/>
      <c r="IR113" s="65"/>
      <c r="IS113" s="65"/>
      <c r="IT113" s="65"/>
      <c r="IU113" s="65"/>
    </row>
    <row r="114" spans="1:255" ht="21.75" customHeight="1" thickTop="1" thickBot="1" x14ac:dyDescent="0.25">
      <c r="A114" s="2"/>
      <c r="B114" s="115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0</v>
      </c>
      <c r="IQ114" s="65"/>
      <c r="IR114" s="65"/>
      <c r="IS114" s="65"/>
      <c r="IT114" s="65"/>
      <c r="IU114" s="65"/>
    </row>
    <row r="115" spans="1:255" ht="21.75" customHeight="1" thickTop="1" thickBot="1" x14ac:dyDescent="0.25">
      <c r="A115" s="2"/>
      <c r="B115" s="144" t="s">
        <v>75</v>
      </c>
      <c r="C115" s="179"/>
      <c r="D115" s="179"/>
      <c r="E115" s="179"/>
      <c r="F115" s="179"/>
      <c r="G115" s="179"/>
      <c r="H115" s="179"/>
      <c r="I115" s="179"/>
      <c r="J115" s="179"/>
      <c r="K115" s="180"/>
      <c r="L115" s="39">
        <f>SUM(L110:L114)</f>
        <v>0</v>
      </c>
      <c r="IQ115" s="65"/>
      <c r="IR115" s="65"/>
      <c r="IS115" s="65"/>
      <c r="IT115" s="65"/>
      <c r="IU115" s="65"/>
    </row>
    <row r="116" spans="1:255" s="12" customFormat="1" ht="21.75" customHeight="1" thickTop="1" thickBot="1" x14ac:dyDescent="0.25">
      <c r="A116" s="11"/>
      <c r="B116" s="115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0</v>
      </c>
    </row>
    <row r="117" spans="1:255" ht="34.15" customHeight="1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0</v>
      </c>
      <c r="IQ117" s="65"/>
      <c r="IR117" s="65"/>
      <c r="IS117" s="65"/>
      <c r="IT117" s="65"/>
      <c r="IU117" s="65"/>
    </row>
    <row r="118" spans="1:255" ht="21.75" customHeight="1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</row>
    <row r="119" spans="1:255" ht="21.75" customHeight="1" thickTop="1" thickBot="1" x14ac:dyDescent="0.25">
      <c r="A119" s="2"/>
      <c r="B119" s="145" t="s">
        <v>78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255" ht="45" customHeight="1" thickTop="1" thickBot="1" x14ac:dyDescent="0.25">
      <c r="A120" s="2"/>
      <c r="B120" s="237" t="s">
        <v>79</v>
      </c>
      <c r="C120" s="237"/>
      <c r="D120" s="237"/>
      <c r="E120" s="238" t="s">
        <v>80</v>
      </c>
      <c r="F120" s="238"/>
      <c r="G120" s="238" t="s">
        <v>81</v>
      </c>
      <c r="H120" s="238"/>
      <c r="I120" s="238" t="s">
        <v>82</v>
      </c>
      <c r="J120" s="238"/>
      <c r="K120" s="70" t="s">
        <v>83</v>
      </c>
      <c r="L120" s="44" t="s">
        <v>84</v>
      </c>
    </row>
    <row r="121" spans="1:255" ht="21.75" customHeight="1" thickTop="1" thickBot="1" x14ac:dyDescent="0.25">
      <c r="A121" s="2"/>
      <c r="B121" s="239" t="s">
        <v>117</v>
      </c>
      <c r="C121" s="239"/>
      <c r="D121" s="239"/>
      <c r="E121" s="240">
        <f>L117</f>
        <v>0</v>
      </c>
      <c r="F121" s="240"/>
      <c r="G121" s="241">
        <v>1</v>
      </c>
      <c r="H121" s="241"/>
      <c r="I121" s="240">
        <f>G121*E121</f>
        <v>0</v>
      </c>
      <c r="J121" s="240"/>
      <c r="K121" s="71">
        <v>1</v>
      </c>
      <c r="L121" s="46">
        <f>ROUND(K121*I121,2)</f>
        <v>0</v>
      </c>
    </row>
    <row r="122" spans="1:255" ht="36.75" customHeight="1" thickTop="1" thickBot="1" x14ac:dyDescent="0.25">
      <c r="A122" s="2"/>
      <c r="B122" s="242" t="s">
        <v>85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54">
        <f>L121</f>
        <v>0</v>
      </c>
    </row>
    <row r="123" spans="1:255" ht="36.75" customHeight="1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59">
        <f>L122*12</f>
        <v>0</v>
      </c>
    </row>
    <row r="124" spans="1:255" ht="16.5" thickTop="1" x14ac:dyDescent="0.2">
      <c r="L124" s="60" t="s">
        <v>95</v>
      </c>
      <c r="M124" s="61" t="e">
        <f>L117/L26</f>
        <v>#DIV/0!</v>
      </c>
    </row>
    <row r="127" spans="1:255" x14ac:dyDescent="0.2">
      <c r="C127" s="285" t="s">
        <v>195</v>
      </c>
      <c r="D127" s="286"/>
      <c r="E127" s="286"/>
      <c r="F127" s="286"/>
      <c r="G127" s="286"/>
      <c r="H127" s="286"/>
      <c r="I127" s="286"/>
      <c r="J127" s="286"/>
      <c r="K127" s="286"/>
      <c r="L127" s="286"/>
    </row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</sheetData>
  <mergeCells count="105">
    <mergeCell ref="B29:L29"/>
    <mergeCell ref="B30:L30"/>
    <mergeCell ref="C31:J31"/>
    <mergeCell ref="C32:J32"/>
    <mergeCell ref="C33:J33"/>
    <mergeCell ref="C34:J34"/>
    <mergeCell ref="C35:J35"/>
    <mergeCell ref="C36:J36"/>
    <mergeCell ref="B67:L67"/>
    <mergeCell ref="B39:L39"/>
    <mergeCell ref="B40:J40"/>
    <mergeCell ref="C41:J41"/>
    <mergeCell ref="C42:J42"/>
    <mergeCell ref="C43:J43"/>
    <mergeCell ref="C44:J44"/>
    <mergeCell ref="B37:L38"/>
    <mergeCell ref="C53:K53"/>
    <mergeCell ref="C54:K54"/>
    <mergeCell ref="C55:K55"/>
    <mergeCell ref="C56:K56"/>
    <mergeCell ref="C57:K57"/>
    <mergeCell ref="C58:K58"/>
    <mergeCell ref="C45:J45"/>
    <mergeCell ref="C46:J46"/>
    <mergeCell ref="B1:J1"/>
    <mergeCell ref="B2:D2"/>
    <mergeCell ref="E2:J2"/>
    <mergeCell ref="B3:D3"/>
    <mergeCell ref="E3:J3"/>
    <mergeCell ref="B4:D4"/>
    <mergeCell ref="E4:G4"/>
    <mergeCell ref="I4:J4"/>
    <mergeCell ref="C19:K19"/>
    <mergeCell ref="B20:L22"/>
    <mergeCell ref="B23:K23"/>
    <mergeCell ref="B25:L25"/>
    <mergeCell ref="B26:K26"/>
    <mergeCell ref="B27:L28"/>
    <mergeCell ref="B5:D5"/>
    <mergeCell ref="E5:J5"/>
    <mergeCell ref="C7:F7"/>
    <mergeCell ref="G7:L7"/>
    <mergeCell ref="B12:L14"/>
    <mergeCell ref="B15:L15"/>
    <mergeCell ref="C47:F47"/>
    <mergeCell ref="I47:J47"/>
    <mergeCell ref="B49:L51"/>
    <mergeCell ref="B52:L52"/>
    <mergeCell ref="B66:L66"/>
    <mergeCell ref="B59:L60"/>
    <mergeCell ref="B61:L61"/>
    <mergeCell ref="C62:J62"/>
    <mergeCell ref="C63:J63"/>
    <mergeCell ref="C64:K64"/>
    <mergeCell ref="C65:K65"/>
    <mergeCell ref="C68:J68"/>
    <mergeCell ref="C69:J69"/>
    <mergeCell ref="C70:J70"/>
    <mergeCell ref="C71:J71"/>
    <mergeCell ref="C72:J72"/>
    <mergeCell ref="B73:J73"/>
    <mergeCell ref="B74:L76"/>
    <mergeCell ref="B77:L77"/>
    <mergeCell ref="C78:J78"/>
    <mergeCell ref="B85:J85"/>
    <mergeCell ref="B86:L87"/>
    <mergeCell ref="B88:K88"/>
    <mergeCell ref="C89:K89"/>
    <mergeCell ref="B90:B91"/>
    <mergeCell ref="C90:D91"/>
    <mergeCell ref="E90:K90"/>
    <mergeCell ref="E91:K91"/>
    <mergeCell ref="C79:J79"/>
    <mergeCell ref="C80:J80"/>
    <mergeCell ref="C81:J81"/>
    <mergeCell ref="C82:J82"/>
    <mergeCell ref="C83:J83"/>
    <mergeCell ref="C84:J84"/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  <mergeCell ref="B121:D121"/>
    <mergeCell ref="E121:F121"/>
    <mergeCell ref="G121:H121"/>
    <mergeCell ref="I121:J121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48539"/>
  <sheetViews>
    <sheetView topLeftCell="B101" zoomScale="85" zoomScaleNormal="85" workbookViewId="0">
      <selection activeCell="B59" sqref="B59:L60"/>
    </sheetView>
  </sheetViews>
  <sheetFormatPr defaultColWidth="9.140625" defaultRowHeight="15.75" x14ac:dyDescent="0.2"/>
  <cols>
    <col min="1" max="11" width="12.42578125" style="14" customWidth="1"/>
    <col min="12" max="12" width="24.5703125" style="14" customWidth="1"/>
    <col min="13" max="13" width="12.42578125" style="14" customWidth="1"/>
    <col min="14" max="14" width="17.5703125" style="14" customWidth="1"/>
    <col min="15" max="15" width="17.42578125" style="14" customWidth="1"/>
    <col min="16" max="16" width="23.42578125" style="14" customWidth="1"/>
    <col min="17" max="257" width="12.42578125" style="14" customWidth="1"/>
    <col min="258" max="1025" width="12.42578125" style="65" customWidth="1"/>
    <col min="1026" max="16384" width="9.140625" style="65"/>
  </cols>
  <sheetData>
    <row r="1" spans="1:12" ht="21.75" customHeight="1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12" ht="21.75" customHeight="1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</row>
    <row r="3" spans="1:12" ht="21.75" customHeight="1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12" ht="21.75" customHeight="1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12" ht="21.75" customHeight="1" thickTop="1" thickBot="1" x14ac:dyDescent="0.25">
      <c r="A5" s="2"/>
      <c r="B5" s="151" t="s">
        <v>22</v>
      </c>
      <c r="C5" s="151"/>
      <c r="D5" s="151"/>
      <c r="E5" s="152" t="s">
        <v>118</v>
      </c>
      <c r="F5" s="152"/>
      <c r="G5" s="152"/>
      <c r="H5" s="152"/>
      <c r="I5" s="152"/>
      <c r="J5" s="152"/>
      <c r="K5" s="7"/>
      <c r="L5" s="8"/>
    </row>
    <row r="6" spans="1:12" ht="21.75" customHeight="1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2" ht="21.75" customHeight="1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12" ht="21.75" customHeight="1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</row>
    <row r="9" spans="1:12" ht="21.75" customHeight="1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20">
        <v>2023</v>
      </c>
    </row>
    <row r="10" spans="1:12" ht="21.75" customHeight="1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12" ht="21.75" customHeight="1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1</v>
      </c>
    </row>
    <row r="12" spans="1:12" ht="21.75" customHeight="1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ht="21.75" customHeight="1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ht="21.75" customHeight="1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21.75" customHeight="1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21.75" customHeight="1" thickTop="1" thickBot="1" x14ac:dyDescent="0.25">
      <c r="A16" s="2"/>
      <c r="B16" s="22">
        <v>1</v>
      </c>
      <c r="C16" s="19" t="s">
        <v>185</v>
      </c>
      <c r="D16" s="19"/>
      <c r="E16" s="19"/>
      <c r="F16" s="19"/>
      <c r="G16" s="19"/>
      <c r="H16" s="19"/>
      <c r="I16" s="19"/>
      <c r="J16" s="19"/>
      <c r="K16" s="19"/>
      <c r="L16" s="23">
        <f>RESUMO!E2</f>
        <v>0</v>
      </c>
    </row>
    <row r="17" spans="1:257" ht="21.75" customHeight="1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82" t="s">
        <v>121</v>
      </c>
    </row>
    <row r="18" spans="1:257" ht="21.75" customHeight="1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257" ht="21.75" customHeight="1" thickTop="1" thickBot="1" x14ac:dyDescent="0.25">
      <c r="A19" s="2"/>
      <c r="B19" s="67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76" t="s">
        <v>122</v>
      </c>
    </row>
    <row r="20" spans="1:257" ht="21.75" customHeight="1" thickTop="1" x14ac:dyDescent="0.2">
      <c r="A20" s="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257" ht="19.149999999999999" customHeight="1" thickBot="1" x14ac:dyDescent="0.25">
      <c r="A21" s="2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1:257" ht="21.6" hidden="1" customHeight="1" x14ac:dyDescent="0.2">
      <c r="A22" s="2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257" ht="21.75" customHeight="1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68" t="s">
        <v>27</v>
      </c>
    </row>
    <row r="24" spans="1:257" ht="21.75" customHeight="1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0</v>
      </c>
    </row>
    <row r="25" spans="1:257" ht="21.6" hidden="1" customHeight="1" x14ac:dyDescent="0.2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257" ht="21.75" customHeight="1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0</v>
      </c>
      <c r="N26" s="57"/>
    </row>
    <row r="27" spans="1:257" ht="21.75" customHeight="1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257" ht="32.450000000000003" customHeight="1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257" ht="21.75" customHeight="1" thickTop="1" thickBot="1" x14ac:dyDescent="0.25">
      <c r="A29" s="2"/>
      <c r="B29" s="144" t="s">
        <v>37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</row>
    <row r="30" spans="1:257" ht="21.75" customHeight="1" thickTop="1" thickBot="1" x14ac:dyDescent="0.25">
      <c r="A30" s="2"/>
      <c r="B30" s="144" t="s">
        <v>108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IO30" s="65"/>
      <c r="IP30" s="65"/>
      <c r="IQ30" s="65"/>
      <c r="IR30" s="65"/>
      <c r="IS30" s="65"/>
      <c r="IT30" s="65"/>
      <c r="IU30" s="65"/>
      <c r="IV30" s="65"/>
      <c r="IW30" s="65"/>
    </row>
    <row r="31" spans="1:257" ht="21.75" customHeight="1" thickTop="1" thickBot="1" x14ac:dyDescent="0.25">
      <c r="A31" s="2"/>
      <c r="B31" s="115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/>
      <c r="L31" s="37">
        <f>$L$26*K31</f>
        <v>0</v>
      </c>
      <c r="IO31" s="65"/>
      <c r="IP31" s="65"/>
      <c r="IQ31" s="65"/>
      <c r="IR31" s="65"/>
      <c r="IS31" s="65"/>
      <c r="IT31" s="65"/>
      <c r="IU31" s="65"/>
      <c r="IV31" s="65"/>
      <c r="IW31" s="65"/>
    </row>
    <row r="32" spans="1:257" ht="21.75" customHeight="1" thickTop="1" thickBot="1" x14ac:dyDescent="0.25">
      <c r="A32" s="2"/>
      <c r="B32" s="115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/>
      <c r="L32" s="37">
        <f t="shared" ref="L32:L33" si="0">$L$26*K32</f>
        <v>0</v>
      </c>
      <c r="IO32" s="65"/>
      <c r="IP32" s="65"/>
      <c r="IQ32" s="65"/>
      <c r="IR32" s="65"/>
      <c r="IS32" s="65"/>
      <c r="IT32" s="65"/>
      <c r="IU32" s="65"/>
      <c r="IV32" s="65"/>
      <c r="IW32" s="65"/>
    </row>
    <row r="33" spans="1:257" ht="21.75" customHeight="1" thickTop="1" thickBot="1" x14ac:dyDescent="0.25">
      <c r="A33" s="2"/>
      <c r="B33" s="116" t="s">
        <v>31</v>
      </c>
      <c r="C33" s="181" t="s">
        <v>184</v>
      </c>
      <c r="D33" s="182"/>
      <c r="E33" s="182"/>
      <c r="F33" s="182"/>
      <c r="G33" s="182"/>
      <c r="H33" s="182"/>
      <c r="I33" s="182"/>
      <c r="J33" s="182"/>
      <c r="K33" s="131"/>
      <c r="L33" s="37">
        <f t="shared" si="0"/>
        <v>0</v>
      </c>
      <c r="IO33" s="65"/>
      <c r="IP33" s="65"/>
      <c r="IQ33" s="65"/>
      <c r="IR33" s="65"/>
      <c r="IS33" s="65"/>
      <c r="IT33" s="65"/>
      <c r="IU33" s="65"/>
      <c r="IV33" s="65"/>
      <c r="IW33" s="65"/>
    </row>
    <row r="34" spans="1:257" ht="21.75" customHeight="1" thickTop="1" thickBot="1" x14ac:dyDescent="0.25">
      <c r="A34" s="2"/>
      <c r="B34" s="119"/>
      <c r="C34" s="175" t="s">
        <v>170</v>
      </c>
      <c r="D34" s="175"/>
      <c r="E34" s="175"/>
      <c r="F34" s="175"/>
      <c r="G34" s="175"/>
      <c r="H34" s="175"/>
      <c r="I34" s="175"/>
      <c r="J34" s="175"/>
      <c r="K34" s="105">
        <f>SUM(K31:K33)</f>
        <v>0</v>
      </c>
      <c r="L34" s="31">
        <f>SUM(L31:L33)</f>
        <v>0</v>
      </c>
      <c r="IO34" s="65"/>
      <c r="IP34" s="65"/>
      <c r="IQ34" s="65"/>
      <c r="IR34" s="65"/>
      <c r="IS34" s="65"/>
      <c r="IT34" s="65"/>
      <c r="IU34" s="65"/>
      <c r="IV34" s="65"/>
      <c r="IW34" s="65"/>
    </row>
    <row r="35" spans="1:257" ht="21.75" customHeight="1" thickTop="1" thickBot="1" x14ac:dyDescent="0.25">
      <c r="A35" s="2"/>
      <c r="B35" s="115" t="s">
        <v>32</v>
      </c>
      <c r="C35" s="174" t="s">
        <v>171</v>
      </c>
      <c r="D35" s="174"/>
      <c r="E35" s="174"/>
      <c r="F35" s="174"/>
      <c r="G35" s="174"/>
      <c r="H35" s="174"/>
      <c r="I35" s="174"/>
      <c r="J35" s="174"/>
      <c r="K35" s="131">
        <f>K40*K34</f>
        <v>0</v>
      </c>
      <c r="L35" s="62">
        <f>$L$26*K35</f>
        <v>0</v>
      </c>
      <c r="IO35" s="65"/>
      <c r="IP35" s="65"/>
      <c r="IQ35" s="65"/>
      <c r="IR35" s="65"/>
      <c r="IS35" s="65"/>
      <c r="IT35" s="65"/>
      <c r="IU35" s="65"/>
      <c r="IV35" s="65"/>
      <c r="IW35" s="65"/>
    </row>
    <row r="36" spans="1:257" ht="21.75" customHeight="1" thickTop="1" thickBot="1" x14ac:dyDescent="0.25">
      <c r="A36" s="2"/>
      <c r="B36" s="119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</v>
      </c>
      <c r="L36" s="31">
        <f>SUM(L34:L35)</f>
        <v>0</v>
      </c>
      <c r="IO36" s="65"/>
      <c r="IP36" s="65"/>
      <c r="IQ36" s="65"/>
      <c r="IR36" s="65"/>
      <c r="IS36" s="65"/>
      <c r="IT36" s="65"/>
      <c r="IU36" s="65"/>
      <c r="IV36" s="65"/>
      <c r="IW36" s="65"/>
    </row>
    <row r="37" spans="1:257" ht="21.75" customHeight="1" thickTop="1" x14ac:dyDescent="0.2">
      <c r="A37" s="2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</row>
    <row r="38" spans="1:257" ht="55.15" customHeight="1" thickBot="1" x14ac:dyDescent="0.25">
      <c r="A38" s="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</row>
    <row r="39" spans="1:257" ht="21.75" customHeight="1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257" ht="27" customHeight="1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0.33800000000000008</v>
      </c>
      <c r="L40" s="31">
        <f>SUM(L41:L48)</f>
        <v>0</v>
      </c>
    </row>
    <row r="41" spans="1:257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0</v>
      </c>
    </row>
    <row r="42" spans="1:257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0</v>
      </c>
    </row>
    <row r="43" spans="1:257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1">K43*$L$26</f>
        <v>0</v>
      </c>
    </row>
    <row r="44" spans="1:257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1"/>
        <v>0</v>
      </c>
    </row>
    <row r="45" spans="1:257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1"/>
        <v>0</v>
      </c>
    </row>
    <row r="46" spans="1:257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1"/>
        <v>0</v>
      </c>
    </row>
    <row r="47" spans="1:257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/>
      <c r="H47" s="36" t="s">
        <v>11</v>
      </c>
      <c r="I47" s="201"/>
      <c r="J47" s="201"/>
      <c r="K47" s="134">
        <f>G47*I47</f>
        <v>0</v>
      </c>
      <c r="L47" s="72">
        <f t="shared" si="1"/>
        <v>0</v>
      </c>
      <c r="IO47" s="65"/>
      <c r="IP47" s="65"/>
      <c r="IQ47" s="65"/>
      <c r="IR47" s="65"/>
      <c r="IS47" s="65"/>
      <c r="IT47" s="65"/>
      <c r="IU47" s="65"/>
      <c r="IV47" s="65"/>
      <c r="IW47" s="65"/>
    </row>
    <row r="48" spans="1:257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1"/>
        <v>0</v>
      </c>
    </row>
    <row r="49" spans="1:15" ht="21.75" customHeight="1" thickTop="1" x14ac:dyDescent="0.2">
      <c r="A49" s="2"/>
      <c r="B49" s="190" t="s">
        <v>194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15" ht="21.75" customHeight="1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15" ht="12.6" customHeight="1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15" ht="21.75" customHeight="1" thickTop="1" thickBot="1" x14ac:dyDescent="0.25">
      <c r="A52" s="2"/>
      <c r="B52" s="144" t="s">
        <v>47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15" ht="21.75" customHeight="1" thickTop="1" thickBot="1" x14ac:dyDescent="0.25">
      <c r="A53" s="2"/>
      <c r="B53" s="68" t="s">
        <v>28</v>
      </c>
      <c r="C53" s="142" t="s">
        <v>193</v>
      </c>
      <c r="D53" s="142"/>
      <c r="E53" s="142"/>
      <c r="F53" s="142"/>
      <c r="G53" s="142"/>
      <c r="H53" s="142"/>
      <c r="I53" s="142"/>
      <c r="J53" s="142"/>
      <c r="K53" s="142"/>
      <c r="L53" s="37">
        <f>RESUMO!E4*4*22-(L24*0.06)</f>
        <v>0</v>
      </c>
    </row>
    <row r="54" spans="1:15" ht="21.75" customHeight="1" thickTop="1" thickBot="1" x14ac:dyDescent="0.25">
      <c r="A54" s="2"/>
      <c r="B54" s="68" t="s">
        <v>30</v>
      </c>
      <c r="C54" s="142" t="s">
        <v>48</v>
      </c>
      <c r="D54" s="142"/>
      <c r="E54" s="142"/>
      <c r="F54" s="142"/>
      <c r="G54" s="142"/>
      <c r="H54" s="142"/>
      <c r="I54" s="142"/>
      <c r="J54" s="142"/>
      <c r="K54" s="142"/>
      <c r="L54" s="37">
        <f>22*RESUMO!E3*0.8</f>
        <v>0</v>
      </c>
    </row>
    <row r="55" spans="1:15" ht="21.75" customHeight="1" thickTop="1" thickBot="1" x14ac:dyDescent="0.25">
      <c r="A55" s="2"/>
      <c r="B55" s="68" t="s">
        <v>31</v>
      </c>
      <c r="C55" s="142" t="s">
        <v>103</v>
      </c>
      <c r="D55" s="142"/>
      <c r="E55" s="142"/>
      <c r="F55" s="142"/>
      <c r="G55" s="142"/>
      <c r="H55" s="142"/>
      <c r="I55" s="142"/>
      <c r="J55" s="142"/>
      <c r="K55" s="142"/>
      <c r="L55" s="37">
        <f>RESUMO!E5</f>
        <v>0</v>
      </c>
    </row>
    <row r="56" spans="1:15" ht="21.75" customHeight="1" thickTop="1" thickBot="1" x14ac:dyDescent="0.25">
      <c r="A56" s="2"/>
      <c r="B56" s="68" t="s">
        <v>32</v>
      </c>
      <c r="C56" s="143" t="s">
        <v>49</v>
      </c>
      <c r="D56" s="143"/>
      <c r="E56" s="143"/>
      <c r="F56" s="143"/>
      <c r="G56" s="143"/>
      <c r="H56" s="143"/>
      <c r="I56" s="143"/>
      <c r="J56" s="143"/>
      <c r="K56" s="143"/>
      <c r="L56" s="62"/>
      <c r="O56" s="66"/>
    </row>
    <row r="57" spans="1:15" ht="21.75" customHeight="1" thickTop="1" thickBot="1" x14ac:dyDescent="0.25">
      <c r="A57" s="2"/>
      <c r="B57" s="68" t="s">
        <v>33</v>
      </c>
      <c r="C57" s="142" t="s">
        <v>36</v>
      </c>
      <c r="D57" s="142"/>
      <c r="E57" s="142"/>
      <c r="F57" s="142"/>
      <c r="G57" s="142"/>
      <c r="H57" s="142"/>
      <c r="I57" s="142"/>
      <c r="J57" s="142"/>
      <c r="K57" s="142"/>
      <c r="L57" s="62">
        <v>0</v>
      </c>
      <c r="O57" s="66"/>
    </row>
    <row r="58" spans="1:15" ht="21.75" customHeight="1" thickTop="1" thickBot="1" x14ac:dyDescent="0.25">
      <c r="A58" s="2"/>
      <c r="B58" s="68"/>
      <c r="C58" s="145" t="s">
        <v>50</v>
      </c>
      <c r="D58" s="145"/>
      <c r="E58" s="145"/>
      <c r="F58" s="145"/>
      <c r="G58" s="145"/>
      <c r="H58" s="145"/>
      <c r="I58" s="145"/>
      <c r="J58" s="145"/>
      <c r="K58" s="145"/>
      <c r="L58" s="31">
        <f>SUM(L53:L57)</f>
        <v>0</v>
      </c>
      <c r="O58" s="66"/>
    </row>
    <row r="59" spans="1:15" ht="21.75" customHeight="1" thickTop="1" x14ac:dyDescent="0.2">
      <c r="A59" s="2"/>
      <c r="B59" s="184" t="s">
        <v>104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1:15" ht="37.15" customHeight="1" thickBot="1" x14ac:dyDescent="0.25">
      <c r="A60" s="2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7"/>
    </row>
    <row r="61" spans="1:15" ht="21.75" customHeight="1" thickTop="1" thickBot="1" x14ac:dyDescent="0.25">
      <c r="A61" s="2"/>
      <c r="B61" s="145" t="s">
        <v>51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15" ht="21.75" customHeight="1" thickTop="1" thickBot="1" x14ac:dyDescent="0.25">
      <c r="A62" s="2"/>
      <c r="B62" s="48" t="s">
        <v>52</v>
      </c>
      <c r="C62" s="142" t="s">
        <v>188</v>
      </c>
      <c r="D62" s="142"/>
      <c r="E62" s="142"/>
      <c r="F62" s="142"/>
      <c r="G62" s="142"/>
      <c r="H62" s="142"/>
      <c r="I62" s="142"/>
      <c r="J62" s="142"/>
      <c r="K62" s="49">
        <f>$K$36</f>
        <v>0</v>
      </c>
      <c r="L62" s="37">
        <f>L36</f>
        <v>0</v>
      </c>
    </row>
    <row r="63" spans="1:15" ht="21.75" customHeight="1" thickTop="1" thickBot="1" x14ac:dyDescent="0.25">
      <c r="A63" s="2"/>
      <c r="B63" s="48" t="s">
        <v>53</v>
      </c>
      <c r="C63" s="142" t="s">
        <v>54</v>
      </c>
      <c r="D63" s="142"/>
      <c r="E63" s="142"/>
      <c r="F63" s="142"/>
      <c r="G63" s="142"/>
      <c r="H63" s="142"/>
      <c r="I63" s="142"/>
      <c r="J63" s="142"/>
      <c r="K63" s="49">
        <f>K40</f>
        <v>0.33800000000000008</v>
      </c>
      <c r="L63" s="37">
        <f>L40</f>
        <v>0</v>
      </c>
    </row>
    <row r="64" spans="1:15" ht="21.75" customHeight="1" thickTop="1" thickBot="1" x14ac:dyDescent="0.25">
      <c r="A64" s="2"/>
      <c r="B64" s="48" t="s">
        <v>55</v>
      </c>
      <c r="C64" s="142" t="s">
        <v>56</v>
      </c>
      <c r="D64" s="142"/>
      <c r="E64" s="142"/>
      <c r="F64" s="142"/>
      <c r="G64" s="142"/>
      <c r="H64" s="142"/>
      <c r="I64" s="142"/>
      <c r="J64" s="142"/>
      <c r="K64" s="142"/>
      <c r="L64" s="37">
        <f>L58</f>
        <v>0</v>
      </c>
    </row>
    <row r="65" spans="1:16" ht="21.75" customHeight="1" thickTop="1" thickBot="1" x14ac:dyDescent="0.25">
      <c r="A65" s="2"/>
      <c r="B65" s="68"/>
      <c r="C65" s="145" t="s">
        <v>50</v>
      </c>
      <c r="D65" s="145"/>
      <c r="E65" s="145"/>
      <c r="F65" s="145"/>
      <c r="G65" s="145"/>
      <c r="H65" s="145"/>
      <c r="I65" s="145"/>
      <c r="J65" s="145"/>
      <c r="K65" s="145"/>
      <c r="L65" s="31">
        <f>L62+L63+L64</f>
        <v>0</v>
      </c>
    </row>
    <row r="66" spans="1:16" s="12" customFormat="1" ht="21.75" customHeight="1" thickTop="1" thickBot="1" x14ac:dyDescent="0.25">
      <c r="A66" s="1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</row>
    <row r="67" spans="1:16" s="12" customFormat="1" ht="21.75" customHeight="1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  <c r="M67" s="64"/>
    </row>
    <row r="68" spans="1:16" s="12" customFormat="1" ht="21.75" customHeight="1" thickTop="1" thickBot="1" x14ac:dyDescent="0.25">
      <c r="A68" s="11"/>
      <c r="B68" s="115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/>
      <c r="L68" s="30">
        <f>K68*$L$26</f>
        <v>0</v>
      </c>
    </row>
    <row r="69" spans="1:16" s="12" customFormat="1" ht="21.75" customHeight="1" thickTop="1" thickBot="1" x14ac:dyDescent="0.25">
      <c r="A69" s="11"/>
      <c r="B69" s="115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0</v>
      </c>
      <c r="L69" s="30">
        <f>K69*$L$26</f>
        <v>0</v>
      </c>
    </row>
    <row r="70" spans="1:16" s="12" customFormat="1" ht="21.75" customHeight="1" thickTop="1" thickBot="1" x14ac:dyDescent="0.25">
      <c r="A70" s="11"/>
      <c r="B70" s="115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/>
      <c r="L70" s="30">
        <f t="shared" ref="L70:L72" si="2">K70*$L$26</f>
        <v>0</v>
      </c>
    </row>
    <row r="71" spans="1:16" s="12" customFormat="1" ht="30" customHeight="1" thickTop="1" thickBot="1" x14ac:dyDescent="0.25">
      <c r="A71" s="11"/>
      <c r="B71" s="115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$K$40*K70</f>
        <v>0</v>
      </c>
      <c r="L71" s="30">
        <f t="shared" si="2"/>
        <v>0</v>
      </c>
    </row>
    <row r="72" spans="1:16" s="12" customFormat="1" ht="30" customHeight="1" thickTop="1" thickBot="1" x14ac:dyDescent="0.25">
      <c r="A72" s="11"/>
      <c r="B72" s="115" t="s">
        <v>33</v>
      </c>
      <c r="C72" s="208" t="s">
        <v>173</v>
      </c>
      <c r="D72" s="208"/>
      <c r="E72" s="208"/>
      <c r="F72" s="208"/>
      <c r="G72" s="208"/>
      <c r="H72" s="208"/>
      <c r="I72" s="208"/>
      <c r="J72" s="208"/>
      <c r="K72" s="132"/>
      <c r="L72" s="30">
        <f t="shared" si="2"/>
        <v>0</v>
      </c>
    </row>
    <row r="73" spans="1:16" s="12" customFormat="1" ht="21.75" customHeight="1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0</v>
      </c>
      <c r="L73" s="39">
        <f>SUM(L68:L72)</f>
        <v>0</v>
      </c>
    </row>
    <row r="74" spans="1:16" s="12" customFormat="1" ht="21.75" customHeight="1" thickTop="1" x14ac:dyDescent="0.2">
      <c r="A74" s="11"/>
      <c r="B74" s="184" t="s">
        <v>109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4"/>
    </row>
    <row r="75" spans="1:16" s="12" customFormat="1" ht="21.75" customHeight="1" x14ac:dyDescent="0.2">
      <c r="A75" s="11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1"/>
    </row>
    <row r="76" spans="1:16" s="12" customFormat="1" ht="12.6" customHeight="1" thickBot="1" x14ac:dyDescent="0.25">
      <c r="A76" s="11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7"/>
    </row>
    <row r="77" spans="1:16" s="12" customFormat="1" ht="21.75" customHeight="1" thickTop="1" thickBot="1" x14ac:dyDescent="0.25">
      <c r="A77" s="11"/>
      <c r="B77" s="144" t="s">
        <v>106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</row>
    <row r="78" spans="1:16" s="12" customFormat="1" ht="21.75" customHeight="1" thickTop="1" thickBot="1" x14ac:dyDescent="0.25">
      <c r="A78" s="11"/>
      <c r="B78" s="68" t="s">
        <v>28</v>
      </c>
      <c r="C78" s="142" t="s">
        <v>62</v>
      </c>
      <c r="D78" s="142"/>
      <c r="E78" s="142"/>
      <c r="F78" s="142"/>
      <c r="G78" s="142"/>
      <c r="H78" s="142"/>
      <c r="I78" s="142"/>
      <c r="J78" s="142"/>
      <c r="K78" s="132"/>
      <c r="L78" s="30">
        <f t="shared" ref="L78:L83" si="3">K78*$L$26</f>
        <v>0</v>
      </c>
      <c r="O78" s="64"/>
      <c r="P78" s="63"/>
    </row>
    <row r="79" spans="1:16" s="12" customFormat="1" ht="21.75" customHeight="1" thickTop="1" thickBot="1" x14ac:dyDescent="0.25">
      <c r="A79" s="11"/>
      <c r="B79" s="68" t="s">
        <v>30</v>
      </c>
      <c r="C79" s="142" t="s">
        <v>63</v>
      </c>
      <c r="D79" s="142"/>
      <c r="E79" s="142"/>
      <c r="F79" s="142"/>
      <c r="G79" s="142"/>
      <c r="H79" s="142"/>
      <c r="I79" s="142"/>
      <c r="J79" s="142"/>
      <c r="K79" s="49"/>
      <c r="L79" s="30">
        <f t="shared" si="3"/>
        <v>0</v>
      </c>
    </row>
    <row r="80" spans="1:16" s="12" customFormat="1" ht="21.75" customHeight="1" thickTop="1" thickBot="1" x14ac:dyDescent="0.25">
      <c r="A80" s="11"/>
      <c r="B80" s="68" t="s">
        <v>31</v>
      </c>
      <c r="C80" s="142" t="s">
        <v>64</v>
      </c>
      <c r="D80" s="142"/>
      <c r="E80" s="142"/>
      <c r="F80" s="142"/>
      <c r="G80" s="142"/>
      <c r="H80" s="142"/>
      <c r="I80" s="142"/>
      <c r="J80" s="142"/>
      <c r="K80" s="49"/>
      <c r="L80" s="30">
        <f t="shared" si="3"/>
        <v>0</v>
      </c>
    </row>
    <row r="81" spans="1:15" s="12" customFormat="1" ht="21.75" customHeight="1" thickTop="1" thickBot="1" x14ac:dyDescent="0.25">
      <c r="A81" s="11"/>
      <c r="B81" s="68" t="s">
        <v>32</v>
      </c>
      <c r="C81" s="142" t="s">
        <v>65</v>
      </c>
      <c r="D81" s="142"/>
      <c r="E81" s="142"/>
      <c r="F81" s="142"/>
      <c r="G81" s="142"/>
      <c r="H81" s="142"/>
      <c r="I81" s="142"/>
      <c r="J81" s="142"/>
      <c r="K81" s="49"/>
      <c r="L81" s="30">
        <f t="shared" si="3"/>
        <v>0</v>
      </c>
    </row>
    <row r="82" spans="1:15" s="12" customFormat="1" ht="21.75" customHeight="1" thickTop="1" thickBot="1" x14ac:dyDescent="0.25">
      <c r="A82" s="11"/>
      <c r="B82" s="68" t="s">
        <v>33</v>
      </c>
      <c r="C82" s="142" t="s">
        <v>66</v>
      </c>
      <c r="D82" s="142"/>
      <c r="E82" s="142"/>
      <c r="F82" s="142"/>
      <c r="G82" s="142"/>
      <c r="H82" s="142"/>
      <c r="I82" s="142"/>
      <c r="J82" s="142"/>
      <c r="K82" s="49"/>
      <c r="L82" s="30">
        <f t="shared" si="3"/>
        <v>0</v>
      </c>
    </row>
    <row r="83" spans="1:15" s="12" customFormat="1" ht="21.75" customHeight="1" thickTop="1" thickBot="1" x14ac:dyDescent="0.25">
      <c r="A83" s="11"/>
      <c r="B83" s="68" t="s">
        <v>34</v>
      </c>
      <c r="C83" s="142" t="s">
        <v>36</v>
      </c>
      <c r="D83" s="142"/>
      <c r="E83" s="142"/>
      <c r="F83" s="142"/>
      <c r="G83" s="142"/>
      <c r="H83" s="142"/>
      <c r="I83" s="142"/>
      <c r="J83" s="142"/>
      <c r="K83" s="49"/>
      <c r="L83" s="30">
        <f t="shared" si="3"/>
        <v>0</v>
      </c>
    </row>
    <row r="84" spans="1:15" s="12" customFormat="1" ht="21.75" customHeight="1" thickTop="1" thickBot="1" x14ac:dyDescent="0.25">
      <c r="A84" s="11"/>
      <c r="B84" s="68" t="s">
        <v>35</v>
      </c>
      <c r="C84" s="142" t="s">
        <v>94</v>
      </c>
      <c r="D84" s="142"/>
      <c r="E84" s="142"/>
      <c r="F84" s="142"/>
      <c r="G84" s="142"/>
      <c r="H84" s="142"/>
      <c r="I84" s="142"/>
      <c r="J84" s="142"/>
      <c r="K84" s="132">
        <f>(K78+K79+K80+K81+K82+K83)*K40</f>
        <v>0</v>
      </c>
      <c r="L84" s="30">
        <f>L27*K84</f>
        <v>0</v>
      </c>
    </row>
    <row r="85" spans="1:15" s="12" customFormat="1" ht="21.75" customHeight="1" thickTop="1" thickBot="1" x14ac:dyDescent="0.25">
      <c r="A85" s="11"/>
      <c r="B85" s="212" t="s">
        <v>50</v>
      </c>
      <c r="C85" s="212"/>
      <c r="D85" s="212"/>
      <c r="E85" s="212"/>
      <c r="F85" s="212"/>
      <c r="G85" s="212"/>
      <c r="H85" s="212"/>
      <c r="I85" s="212"/>
      <c r="J85" s="212"/>
      <c r="K85" s="56">
        <f>SUM(K78:K84)</f>
        <v>0</v>
      </c>
      <c r="L85" s="39">
        <f>L78+L79+L80+L81+L82+L84</f>
        <v>0</v>
      </c>
    </row>
    <row r="86" spans="1:15" s="12" customFormat="1" ht="21.75" customHeight="1" thickTop="1" x14ac:dyDescent="0.2">
      <c r="A86" s="11"/>
      <c r="B86" s="184" t="s">
        <v>192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</row>
    <row r="87" spans="1:15" s="12" customFormat="1" ht="47.25" customHeight="1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</row>
    <row r="88" spans="1:15" ht="21.75" customHeight="1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68" t="s">
        <v>67</v>
      </c>
    </row>
    <row r="89" spans="1:15" ht="21.75" customHeight="1" thickTop="1" thickBot="1" x14ac:dyDescent="0.25">
      <c r="A89" s="2"/>
      <c r="B89" s="68" t="s">
        <v>28</v>
      </c>
      <c r="C89" s="143" t="s">
        <v>68</v>
      </c>
      <c r="D89" s="143"/>
      <c r="E89" s="143"/>
      <c r="F89" s="143"/>
      <c r="G89" s="143"/>
      <c r="H89" s="143"/>
      <c r="I89" s="143"/>
      <c r="J89" s="143"/>
      <c r="K89" s="143"/>
      <c r="L89" s="72"/>
    </row>
    <row r="90" spans="1:15" ht="21.75" customHeight="1" thickTop="1" thickBot="1" x14ac:dyDescent="0.25">
      <c r="A90" s="2"/>
      <c r="B90" s="145" t="s">
        <v>30</v>
      </c>
      <c r="C90" s="213" t="s">
        <v>36</v>
      </c>
      <c r="D90" s="213"/>
      <c r="E90" s="214" t="s">
        <v>110</v>
      </c>
      <c r="F90" s="214"/>
      <c r="G90" s="214"/>
      <c r="H90" s="214"/>
      <c r="I90" s="214"/>
      <c r="J90" s="214"/>
      <c r="K90" s="214"/>
      <c r="L90" s="72"/>
      <c r="N90" s="73"/>
      <c r="O90" s="73"/>
    </row>
    <row r="91" spans="1:15" ht="21.75" customHeight="1" thickTop="1" thickBot="1" x14ac:dyDescent="0.25">
      <c r="A91" s="2"/>
      <c r="B91" s="145"/>
      <c r="C91" s="213"/>
      <c r="D91" s="213"/>
      <c r="E91" s="214" t="s">
        <v>111</v>
      </c>
      <c r="F91" s="214"/>
      <c r="G91" s="214"/>
      <c r="H91" s="214"/>
      <c r="I91" s="214"/>
      <c r="J91" s="214"/>
      <c r="K91" s="214"/>
      <c r="L91" s="72"/>
      <c r="N91" s="75"/>
      <c r="O91" s="73"/>
    </row>
    <row r="92" spans="1:15" s="12" customFormat="1" ht="21.75" customHeight="1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0</v>
      </c>
      <c r="N92" s="75"/>
      <c r="O92" s="73"/>
    </row>
    <row r="93" spans="1:15" s="12" customFormat="1" ht="48.75" customHeight="1" thickTop="1" thickBot="1" x14ac:dyDescent="0.25">
      <c r="A93" s="11"/>
      <c r="B93" s="184" t="s">
        <v>168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4"/>
    </row>
    <row r="94" spans="1:15" s="12" customFormat="1" ht="21.75" customHeight="1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68" t="s">
        <v>27</v>
      </c>
    </row>
    <row r="95" spans="1:15" s="12" customFormat="1" ht="21.75" customHeight="1" thickTop="1" thickBot="1" x14ac:dyDescent="0.25">
      <c r="A95" s="11"/>
      <c r="B95" s="68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/>
      <c r="L95" s="30">
        <f>K95*L115</f>
        <v>0</v>
      </c>
    </row>
    <row r="96" spans="1:15" s="12" customFormat="1" ht="21.75" customHeight="1" thickTop="1" thickBot="1" x14ac:dyDescent="0.25">
      <c r="A96" s="11"/>
      <c r="B96" s="68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/>
      <c r="L96" s="30">
        <f>(L115+L95)*K96</f>
        <v>0</v>
      </c>
    </row>
    <row r="97" spans="1:257" s="12" customFormat="1" ht="21.75" customHeight="1" thickTop="1" thickBot="1" x14ac:dyDescent="0.25">
      <c r="A97" s="11"/>
      <c r="B97" s="145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L97" s="50"/>
    </row>
    <row r="98" spans="1:257" s="12" customFormat="1" ht="21.75" customHeight="1" thickTop="1" thickBot="1" x14ac:dyDescent="0.25">
      <c r="A98" s="11"/>
      <c r="B98" s="145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</v>
      </c>
      <c r="K98" s="52"/>
      <c r="L98" s="58">
        <f>((L115+L95+L96)/(1-J98))*K98</f>
        <v>0</v>
      </c>
    </row>
    <row r="99" spans="1:257" s="12" customFormat="1" ht="21.75" customHeight="1" thickTop="1" thickBot="1" x14ac:dyDescent="0.25">
      <c r="A99" s="11"/>
      <c r="B99" s="145"/>
      <c r="C99" s="19"/>
      <c r="D99" s="19"/>
      <c r="E99" s="19"/>
      <c r="F99" s="19"/>
      <c r="G99" s="19" t="s">
        <v>18</v>
      </c>
      <c r="H99" s="42"/>
      <c r="I99" s="42"/>
      <c r="J99" s="232"/>
      <c r="K99" s="52"/>
      <c r="L99" s="58">
        <f>((L115+L95+L96)/(1-J98))*K99</f>
        <v>0</v>
      </c>
    </row>
    <row r="100" spans="1:257" s="12" customFormat="1" ht="21.75" customHeight="1" thickTop="1" thickBot="1" x14ac:dyDescent="0.25">
      <c r="A100" s="11"/>
      <c r="B100" s="145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/>
      <c r="L100" s="58">
        <f>((L115+L95+L96)/(1-J98))*K100</f>
        <v>0</v>
      </c>
    </row>
    <row r="101" spans="1:257" s="12" customFormat="1" ht="21.75" customHeight="1" thickTop="1" thickBot="1" x14ac:dyDescent="0.25">
      <c r="A101" s="11"/>
      <c r="B101" s="69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0</v>
      </c>
    </row>
    <row r="102" spans="1:257" s="12" customFormat="1" ht="37.15" customHeight="1" thickTop="1" thickBot="1" x14ac:dyDescent="0.25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</row>
    <row r="103" spans="1:257" s="12" customFormat="1" ht="21.6" hidden="1" customHeight="1" x14ac:dyDescent="0.2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</row>
    <row r="104" spans="1:257" s="12" customFormat="1" ht="21.6" hidden="1" customHeight="1" x14ac:dyDescent="0.2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</row>
    <row r="105" spans="1:257" s="12" customFormat="1" ht="21.6" hidden="1" customHeight="1" x14ac:dyDescent="0.2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</row>
    <row r="106" spans="1:257" s="12" customFormat="1" ht="21.6" hidden="1" customHeight="1" x14ac:dyDescent="0.2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</row>
    <row r="107" spans="1:257" ht="21.6" hidden="1" customHeight="1" x14ac:dyDescent="0.2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257" ht="21.75" customHeight="1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  <c r="IQ108" s="65"/>
      <c r="IR108" s="65"/>
      <c r="IS108" s="65"/>
      <c r="IT108" s="65"/>
      <c r="IU108" s="65"/>
      <c r="IV108" s="65"/>
      <c r="IW108" s="65"/>
    </row>
    <row r="109" spans="1:257" ht="21.75" customHeight="1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115" t="s">
        <v>67</v>
      </c>
      <c r="IQ109" s="65"/>
      <c r="IR109" s="65"/>
      <c r="IS109" s="65"/>
      <c r="IT109" s="65"/>
      <c r="IU109" s="65"/>
      <c r="IV109" s="65"/>
      <c r="IW109" s="65"/>
    </row>
    <row r="110" spans="1:257" ht="21.75" customHeight="1" thickTop="1" thickBot="1" x14ac:dyDescent="0.25">
      <c r="A110" s="2"/>
      <c r="B110" s="115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0</v>
      </c>
      <c r="IQ110" s="65"/>
      <c r="IR110" s="65"/>
      <c r="IS110" s="65"/>
      <c r="IT110" s="65"/>
      <c r="IU110" s="65"/>
      <c r="IV110" s="65"/>
      <c r="IW110" s="65"/>
    </row>
    <row r="111" spans="1:257" ht="21.75" customHeight="1" thickTop="1" thickBot="1" x14ac:dyDescent="0.25">
      <c r="A111" s="2"/>
      <c r="B111" s="115" t="s">
        <v>30</v>
      </c>
      <c r="C111" s="218" t="s">
        <v>72</v>
      </c>
      <c r="D111" s="219"/>
      <c r="E111" s="219"/>
      <c r="F111" s="219"/>
      <c r="G111" s="219"/>
      <c r="H111" s="219"/>
      <c r="I111" s="219"/>
      <c r="J111" s="219"/>
      <c r="K111" s="220"/>
      <c r="L111" s="30">
        <f>L65</f>
        <v>0</v>
      </c>
      <c r="IQ111" s="65"/>
      <c r="IR111" s="65"/>
      <c r="IS111" s="65"/>
      <c r="IT111" s="65"/>
      <c r="IU111" s="65"/>
      <c r="IV111" s="65"/>
      <c r="IW111" s="65"/>
    </row>
    <row r="112" spans="1:257" ht="21.75" customHeight="1" thickTop="1" thickBot="1" x14ac:dyDescent="0.25">
      <c r="A112" s="2"/>
      <c r="B112" s="115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0</v>
      </c>
      <c r="IQ112" s="65"/>
      <c r="IR112" s="65"/>
      <c r="IS112" s="65"/>
      <c r="IT112" s="65"/>
      <c r="IU112" s="65"/>
      <c r="IV112" s="65"/>
      <c r="IW112" s="65"/>
    </row>
    <row r="113" spans="1:257" ht="21.75" customHeight="1" thickTop="1" thickBot="1" x14ac:dyDescent="0.25">
      <c r="A113" s="2"/>
      <c r="B113" s="115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0</v>
      </c>
      <c r="IQ113" s="65"/>
      <c r="IR113" s="65"/>
      <c r="IS113" s="65"/>
      <c r="IT113" s="65"/>
      <c r="IU113" s="65"/>
      <c r="IV113" s="65"/>
      <c r="IW113" s="65"/>
    </row>
    <row r="114" spans="1:257" ht="21.75" customHeight="1" thickTop="1" thickBot="1" x14ac:dyDescent="0.25">
      <c r="A114" s="2"/>
      <c r="B114" s="115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0</v>
      </c>
      <c r="IQ114" s="65"/>
      <c r="IR114" s="65"/>
      <c r="IS114" s="65"/>
      <c r="IT114" s="65"/>
      <c r="IU114" s="65"/>
      <c r="IV114" s="65"/>
      <c r="IW114" s="65"/>
    </row>
    <row r="115" spans="1:257" ht="21.75" customHeight="1" thickTop="1" thickBot="1" x14ac:dyDescent="0.25">
      <c r="A115" s="2"/>
      <c r="B115" s="144" t="s">
        <v>75</v>
      </c>
      <c r="C115" s="179"/>
      <c r="D115" s="179"/>
      <c r="E115" s="179"/>
      <c r="F115" s="179"/>
      <c r="G115" s="179"/>
      <c r="H115" s="179"/>
      <c r="I115" s="179"/>
      <c r="J115" s="179"/>
      <c r="K115" s="180"/>
      <c r="L115" s="39">
        <f>SUM(L110:L114)</f>
        <v>0</v>
      </c>
      <c r="M115" s="13"/>
      <c r="IQ115" s="65"/>
      <c r="IR115" s="65"/>
      <c r="IS115" s="65"/>
      <c r="IT115" s="65"/>
      <c r="IU115" s="65"/>
      <c r="IV115" s="65"/>
      <c r="IW115" s="65"/>
    </row>
    <row r="116" spans="1:257" s="12" customFormat="1" ht="21.75" customHeight="1" thickTop="1" thickBot="1" x14ac:dyDescent="0.25">
      <c r="A116" s="11"/>
      <c r="B116" s="115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0</v>
      </c>
    </row>
    <row r="117" spans="1:257" ht="34.15" customHeight="1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0</v>
      </c>
    </row>
    <row r="118" spans="1:257" ht="21.75" customHeight="1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</row>
    <row r="119" spans="1:257" ht="21.75" customHeight="1" thickTop="1" thickBot="1" x14ac:dyDescent="0.25">
      <c r="A119" s="2"/>
      <c r="B119" s="145" t="s">
        <v>78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257" ht="45" customHeight="1" thickTop="1" thickBot="1" x14ac:dyDescent="0.25">
      <c r="A120" s="2"/>
      <c r="B120" s="237" t="s">
        <v>79</v>
      </c>
      <c r="C120" s="237"/>
      <c r="D120" s="237"/>
      <c r="E120" s="238" t="s">
        <v>80</v>
      </c>
      <c r="F120" s="238"/>
      <c r="G120" s="238" t="s">
        <v>81</v>
      </c>
      <c r="H120" s="238"/>
      <c r="I120" s="238" t="s">
        <v>82</v>
      </c>
      <c r="J120" s="238"/>
      <c r="K120" s="70" t="s">
        <v>83</v>
      </c>
      <c r="L120" s="44" t="s">
        <v>84</v>
      </c>
    </row>
    <row r="121" spans="1:257" ht="21.75" customHeight="1" thickTop="1" thickBot="1" x14ac:dyDescent="0.25">
      <c r="A121" s="2"/>
      <c r="B121" s="239" t="s">
        <v>123</v>
      </c>
      <c r="C121" s="239"/>
      <c r="D121" s="239"/>
      <c r="E121" s="240">
        <f>L117</f>
        <v>0</v>
      </c>
      <c r="F121" s="240"/>
      <c r="G121" s="241">
        <v>1</v>
      </c>
      <c r="H121" s="241"/>
      <c r="I121" s="240">
        <f>G121*E121</f>
        <v>0</v>
      </c>
      <c r="J121" s="240"/>
      <c r="K121" s="71">
        <v>1</v>
      </c>
      <c r="L121" s="46">
        <f>ROUND(K121*I121,2)</f>
        <v>0</v>
      </c>
    </row>
    <row r="122" spans="1:257" ht="36.75" customHeight="1" thickTop="1" thickBot="1" x14ac:dyDescent="0.25">
      <c r="A122" s="2"/>
      <c r="B122" s="242" t="s">
        <v>85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54">
        <f>L121</f>
        <v>0</v>
      </c>
    </row>
    <row r="123" spans="1:257" ht="36.75" customHeight="1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59">
        <f>L122*12</f>
        <v>0</v>
      </c>
    </row>
    <row r="124" spans="1:257" ht="16.5" thickTop="1" x14ac:dyDescent="0.2">
      <c r="L124" s="60" t="s">
        <v>95</v>
      </c>
      <c r="M124" s="61" t="e">
        <f>L117/L26</f>
        <v>#DIV/0!</v>
      </c>
    </row>
    <row r="126" spans="1:257" x14ac:dyDescent="0.2">
      <c r="C126" s="285" t="s">
        <v>195</v>
      </c>
      <c r="D126" s="286"/>
      <c r="E126" s="286"/>
      <c r="F126" s="286"/>
      <c r="G126" s="286"/>
      <c r="H126" s="286"/>
      <c r="I126" s="286"/>
      <c r="J126" s="286"/>
      <c r="K126" s="286"/>
      <c r="L126" s="286"/>
    </row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</sheetData>
  <mergeCells count="105">
    <mergeCell ref="B1:J1"/>
    <mergeCell ref="B2:D2"/>
    <mergeCell ref="E2:J2"/>
    <mergeCell ref="B3:D3"/>
    <mergeCell ref="E3:J3"/>
    <mergeCell ref="B4:D4"/>
    <mergeCell ref="E4:G4"/>
    <mergeCell ref="I4:J4"/>
    <mergeCell ref="C19:K19"/>
    <mergeCell ref="B20:L22"/>
    <mergeCell ref="B23:K23"/>
    <mergeCell ref="B25:L25"/>
    <mergeCell ref="B26:K26"/>
    <mergeCell ref="B27:L28"/>
    <mergeCell ref="B5:D5"/>
    <mergeCell ref="E5:J5"/>
    <mergeCell ref="C7:F7"/>
    <mergeCell ref="G7:L7"/>
    <mergeCell ref="B12:L14"/>
    <mergeCell ref="B15:L15"/>
    <mergeCell ref="B39:L39"/>
    <mergeCell ref="B40:J40"/>
    <mergeCell ref="C41:J41"/>
    <mergeCell ref="C42:J42"/>
    <mergeCell ref="C43:J43"/>
    <mergeCell ref="C44:J44"/>
    <mergeCell ref="B29:L29"/>
    <mergeCell ref="B37:L38"/>
    <mergeCell ref="B30:L30"/>
    <mergeCell ref="C31:J31"/>
    <mergeCell ref="C32:J32"/>
    <mergeCell ref="C33:J33"/>
    <mergeCell ref="C34:J34"/>
    <mergeCell ref="C35:J35"/>
    <mergeCell ref="C36:J36"/>
    <mergeCell ref="C53:K53"/>
    <mergeCell ref="C54:K54"/>
    <mergeCell ref="C55:K55"/>
    <mergeCell ref="C56:K56"/>
    <mergeCell ref="C57:K57"/>
    <mergeCell ref="C58:K58"/>
    <mergeCell ref="C45:J45"/>
    <mergeCell ref="C46:J46"/>
    <mergeCell ref="C47:F47"/>
    <mergeCell ref="I47:J47"/>
    <mergeCell ref="B49:L51"/>
    <mergeCell ref="B52:L52"/>
    <mergeCell ref="B66:L66"/>
    <mergeCell ref="B59:L60"/>
    <mergeCell ref="B61:L61"/>
    <mergeCell ref="C62:J62"/>
    <mergeCell ref="C63:J63"/>
    <mergeCell ref="C64:K64"/>
    <mergeCell ref="C65:K65"/>
    <mergeCell ref="B67:L67"/>
    <mergeCell ref="C68:J68"/>
    <mergeCell ref="C69:J69"/>
    <mergeCell ref="C70:J70"/>
    <mergeCell ref="C71:J71"/>
    <mergeCell ref="C72:J72"/>
    <mergeCell ref="B73:J73"/>
    <mergeCell ref="B74:L76"/>
    <mergeCell ref="B77:L77"/>
    <mergeCell ref="C78:J78"/>
    <mergeCell ref="B85:J85"/>
    <mergeCell ref="B86:L87"/>
    <mergeCell ref="B88:K88"/>
    <mergeCell ref="C89:K89"/>
    <mergeCell ref="B90:B91"/>
    <mergeCell ref="C90:D91"/>
    <mergeCell ref="E90:K90"/>
    <mergeCell ref="E91:K91"/>
    <mergeCell ref="C79:J79"/>
    <mergeCell ref="C80:J80"/>
    <mergeCell ref="C81:J81"/>
    <mergeCell ref="C82:J82"/>
    <mergeCell ref="C83:J83"/>
    <mergeCell ref="C84:J84"/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  <mergeCell ref="B121:D121"/>
    <mergeCell ref="E121:F121"/>
    <mergeCell ref="G121:H121"/>
    <mergeCell ref="I121:J121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48539"/>
  <sheetViews>
    <sheetView tabSelected="1" topLeftCell="B111" workbookViewId="0">
      <selection activeCell="K95" sqref="K95:K100"/>
    </sheetView>
  </sheetViews>
  <sheetFormatPr defaultColWidth="9.140625" defaultRowHeight="15.75" x14ac:dyDescent="0.2"/>
  <cols>
    <col min="1" max="11" width="12.42578125" style="14" customWidth="1"/>
    <col min="12" max="12" width="24.5703125" style="14" customWidth="1"/>
    <col min="13" max="13" width="12.42578125" style="14" customWidth="1"/>
    <col min="14" max="14" width="17.5703125" style="14" customWidth="1"/>
    <col min="15" max="15" width="17.42578125" style="14" customWidth="1"/>
    <col min="16" max="16" width="23.42578125" style="14" customWidth="1"/>
    <col min="17" max="257" width="12.42578125" style="14" customWidth="1"/>
    <col min="258" max="1025" width="12.42578125" style="65" customWidth="1"/>
    <col min="1026" max="16384" width="9.140625" style="65"/>
  </cols>
  <sheetData>
    <row r="1" spans="1:12" ht="21.75" customHeight="1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12" ht="21.75" customHeight="1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</row>
    <row r="3" spans="1:12" ht="21.75" customHeight="1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12" ht="21.75" customHeight="1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12" ht="21.75" customHeight="1" thickTop="1" thickBot="1" x14ac:dyDescent="0.25">
      <c r="A5" s="2"/>
      <c r="B5" s="151" t="s">
        <v>22</v>
      </c>
      <c r="C5" s="151"/>
      <c r="D5" s="151"/>
      <c r="E5" s="152" t="s">
        <v>124</v>
      </c>
      <c r="F5" s="152"/>
      <c r="G5" s="152"/>
      <c r="H5" s="152"/>
      <c r="I5" s="152"/>
      <c r="J5" s="152"/>
      <c r="K5" s="7"/>
      <c r="L5" s="8"/>
    </row>
    <row r="6" spans="1:12" ht="21.75" customHeight="1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2" ht="21.75" customHeight="1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12" ht="21.75" customHeight="1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</row>
    <row r="9" spans="1:12" ht="21.75" customHeight="1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20">
        <v>2023</v>
      </c>
    </row>
    <row r="10" spans="1:12" ht="21.75" customHeight="1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12" ht="21.75" customHeight="1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1</v>
      </c>
    </row>
    <row r="12" spans="1:12" ht="21.75" customHeight="1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ht="21.75" customHeight="1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ht="21.75" customHeight="1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21.75" customHeight="1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21.75" customHeight="1" thickTop="1" thickBot="1" x14ac:dyDescent="0.25">
      <c r="A16" s="2"/>
      <c r="B16" s="22">
        <v>1</v>
      </c>
      <c r="C16" s="19" t="s">
        <v>185</v>
      </c>
      <c r="D16" s="19"/>
      <c r="E16" s="19"/>
      <c r="F16" s="19"/>
      <c r="G16" s="19"/>
      <c r="H16" s="19"/>
      <c r="I16" s="19"/>
      <c r="J16" s="19"/>
      <c r="K16" s="19"/>
      <c r="L16" s="23">
        <f>RESUMO!F2</f>
        <v>0</v>
      </c>
    </row>
    <row r="17" spans="1:257" ht="21.75" customHeight="1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82" t="s">
        <v>125</v>
      </c>
    </row>
    <row r="18" spans="1:257" ht="21.75" customHeight="1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257" ht="21.75" customHeight="1" thickTop="1" thickBot="1" x14ac:dyDescent="0.25">
      <c r="A19" s="2"/>
      <c r="B19" s="67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76" t="s">
        <v>126</v>
      </c>
    </row>
    <row r="20" spans="1:257" ht="21.75" customHeight="1" thickTop="1" x14ac:dyDescent="0.2">
      <c r="A20" s="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257" ht="19.149999999999999" customHeight="1" thickBot="1" x14ac:dyDescent="0.25">
      <c r="A21" s="2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1:257" ht="21.6" hidden="1" customHeight="1" x14ac:dyDescent="0.2">
      <c r="A22" s="2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257" ht="21.75" customHeight="1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68" t="s">
        <v>27</v>
      </c>
    </row>
    <row r="24" spans="1:257" ht="21.75" customHeight="1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0</v>
      </c>
    </row>
    <row r="25" spans="1:257" ht="21.6" hidden="1" customHeight="1" x14ac:dyDescent="0.2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257" ht="21.75" customHeight="1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0</v>
      </c>
      <c r="N26" s="57"/>
    </row>
    <row r="27" spans="1:257" ht="21.75" customHeight="1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257" ht="32.450000000000003" customHeight="1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257" ht="21.75" customHeight="1" thickTop="1" thickBot="1" x14ac:dyDescent="0.25">
      <c r="A29" s="2"/>
      <c r="B29" s="144" t="s">
        <v>37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</row>
    <row r="30" spans="1:257" ht="21.75" customHeight="1" thickTop="1" thickBot="1" x14ac:dyDescent="0.25">
      <c r="A30" s="2"/>
      <c r="B30" s="144" t="s">
        <v>108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IO30" s="65"/>
      <c r="IP30" s="65"/>
      <c r="IQ30" s="65"/>
      <c r="IR30" s="65"/>
      <c r="IS30" s="65"/>
      <c r="IT30" s="65"/>
      <c r="IU30" s="65"/>
      <c r="IV30" s="65"/>
      <c r="IW30" s="65"/>
    </row>
    <row r="31" spans="1:257" ht="21.75" customHeight="1" thickTop="1" thickBot="1" x14ac:dyDescent="0.25">
      <c r="A31" s="2"/>
      <c r="B31" s="115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/>
      <c r="L31" s="37">
        <f>$L$26*K31</f>
        <v>0</v>
      </c>
      <c r="IO31" s="65"/>
      <c r="IP31" s="65"/>
      <c r="IQ31" s="65"/>
      <c r="IR31" s="65"/>
      <c r="IS31" s="65"/>
      <c r="IT31" s="65"/>
      <c r="IU31" s="65"/>
      <c r="IV31" s="65"/>
      <c r="IW31" s="65"/>
    </row>
    <row r="32" spans="1:257" ht="21.75" customHeight="1" thickTop="1" thickBot="1" x14ac:dyDescent="0.25">
      <c r="A32" s="2"/>
      <c r="B32" s="115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/>
      <c r="L32" s="37">
        <f t="shared" ref="L32:L33" si="0">$L$26*K32</f>
        <v>0</v>
      </c>
      <c r="IO32" s="65"/>
      <c r="IP32" s="65"/>
      <c r="IQ32" s="65"/>
      <c r="IR32" s="65"/>
      <c r="IS32" s="65"/>
      <c r="IT32" s="65"/>
      <c r="IU32" s="65"/>
      <c r="IV32" s="65"/>
      <c r="IW32" s="65"/>
    </row>
    <row r="33" spans="1:257" ht="21.75" customHeight="1" thickTop="1" thickBot="1" x14ac:dyDescent="0.25">
      <c r="A33" s="2"/>
      <c r="B33" s="116" t="s">
        <v>31</v>
      </c>
      <c r="C33" s="181" t="s">
        <v>184</v>
      </c>
      <c r="D33" s="182"/>
      <c r="E33" s="182"/>
      <c r="F33" s="182"/>
      <c r="G33" s="182"/>
      <c r="H33" s="182"/>
      <c r="I33" s="182"/>
      <c r="J33" s="182"/>
      <c r="K33" s="131"/>
      <c r="L33" s="37">
        <f t="shared" si="0"/>
        <v>0</v>
      </c>
      <c r="IO33" s="65"/>
      <c r="IP33" s="65"/>
      <c r="IQ33" s="65"/>
      <c r="IR33" s="65"/>
      <c r="IS33" s="65"/>
      <c r="IT33" s="65"/>
      <c r="IU33" s="65"/>
      <c r="IV33" s="65"/>
      <c r="IW33" s="65"/>
    </row>
    <row r="34" spans="1:257" ht="21.75" customHeight="1" thickTop="1" thickBot="1" x14ac:dyDescent="0.25">
      <c r="A34" s="2"/>
      <c r="B34" s="119"/>
      <c r="C34" s="175" t="s">
        <v>170</v>
      </c>
      <c r="D34" s="175"/>
      <c r="E34" s="175"/>
      <c r="F34" s="175"/>
      <c r="G34" s="175"/>
      <c r="H34" s="175"/>
      <c r="I34" s="175"/>
      <c r="J34" s="175"/>
      <c r="K34" s="105">
        <f>SUM(K31:K33)</f>
        <v>0</v>
      </c>
      <c r="L34" s="31">
        <f>SUM(L31:L33)</f>
        <v>0</v>
      </c>
      <c r="IO34" s="65"/>
      <c r="IP34" s="65"/>
      <c r="IQ34" s="65"/>
      <c r="IR34" s="65"/>
      <c r="IS34" s="65"/>
      <c r="IT34" s="65"/>
      <c r="IU34" s="65"/>
      <c r="IV34" s="65"/>
      <c r="IW34" s="65"/>
    </row>
    <row r="35" spans="1:257" ht="21.75" customHeight="1" thickTop="1" thickBot="1" x14ac:dyDescent="0.25">
      <c r="A35" s="2"/>
      <c r="B35" s="115" t="s">
        <v>32</v>
      </c>
      <c r="C35" s="174" t="s">
        <v>171</v>
      </c>
      <c r="D35" s="174"/>
      <c r="E35" s="174"/>
      <c r="F35" s="174"/>
      <c r="G35" s="174"/>
      <c r="H35" s="174"/>
      <c r="I35" s="174"/>
      <c r="J35" s="174"/>
      <c r="K35" s="131">
        <f>K40*K34</f>
        <v>0</v>
      </c>
      <c r="L35" s="62">
        <f>$L$26*K35</f>
        <v>0</v>
      </c>
      <c r="IO35" s="65"/>
      <c r="IP35" s="65"/>
      <c r="IQ35" s="65"/>
      <c r="IR35" s="65"/>
      <c r="IS35" s="65"/>
      <c r="IT35" s="65"/>
      <c r="IU35" s="65"/>
      <c r="IV35" s="65"/>
      <c r="IW35" s="65"/>
    </row>
    <row r="36" spans="1:257" ht="21.75" customHeight="1" thickTop="1" thickBot="1" x14ac:dyDescent="0.25">
      <c r="A36" s="2"/>
      <c r="B36" s="119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</v>
      </c>
      <c r="L36" s="31">
        <f>SUM(L34:L35)</f>
        <v>0</v>
      </c>
      <c r="IO36" s="65"/>
      <c r="IP36" s="65"/>
      <c r="IQ36" s="65"/>
      <c r="IR36" s="65"/>
      <c r="IS36" s="65"/>
      <c r="IT36" s="65"/>
      <c r="IU36" s="65"/>
      <c r="IV36" s="65"/>
      <c r="IW36" s="65"/>
    </row>
    <row r="37" spans="1:257" ht="21.75" customHeight="1" thickTop="1" x14ac:dyDescent="0.2">
      <c r="A37" s="2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</row>
    <row r="38" spans="1:257" ht="55.15" customHeight="1" thickBot="1" x14ac:dyDescent="0.25">
      <c r="A38" s="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</row>
    <row r="39" spans="1:257" ht="21.75" customHeight="1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257" ht="27" customHeight="1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0.33800000000000008</v>
      </c>
      <c r="L40" s="31">
        <f>SUM(L41:L48)</f>
        <v>0</v>
      </c>
    </row>
    <row r="41" spans="1:257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0</v>
      </c>
    </row>
    <row r="42" spans="1:257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0</v>
      </c>
    </row>
    <row r="43" spans="1:257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1">K43*$L$26</f>
        <v>0</v>
      </c>
    </row>
    <row r="44" spans="1:257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1"/>
        <v>0</v>
      </c>
    </row>
    <row r="45" spans="1:257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1"/>
        <v>0</v>
      </c>
    </row>
    <row r="46" spans="1:257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1"/>
        <v>0</v>
      </c>
    </row>
    <row r="47" spans="1:257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/>
      <c r="H47" s="36" t="s">
        <v>11</v>
      </c>
      <c r="I47" s="201"/>
      <c r="J47" s="201"/>
      <c r="K47" s="134">
        <f>G47*I47</f>
        <v>0</v>
      </c>
      <c r="L47" s="72">
        <f t="shared" si="1"/>
        <v>0</v>
      </c>
    </row>
    <row r="48" spans="1:257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1"/>
        <v>0</v>
      </c>
    </row>
    <row r="49" spans="1:15" ht="21.75" customHeight="1" thickTop="1" x14ac:dyDescent="0.2">
      <c r="A49" s="2"/>
      <c r="B49" s="190" t="s">
        <v>194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15" ht="21.75" customHeight="1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15" ht="12.6" customHeight="1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15" ht="21.75" customHeight="1" thickTop="1" thickBot="1" x14ac:dyDescent="0.25">
      <c r="A52" s="2"/>
      <c r="B52" s="144" t="s">
        <v>47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15" ht="21.75" customHeight="1" thickTop="1" thickBot="1" x14ac:dyDescent="0.25">
      <c r="A53" s="2"/>
      <c r="B53" s="68" t="s">
        <v>28</v>
      </c>
      <c r="C53" s="142" t="s">
        <v>107</v>
      </c>
      <c r="D53" s="142"/>
      <c r="E53" s="142"/>
      <c r="F53" s="142"/>
      <c r="G53" s="142"/>
      <c r="H53" s="142"/>
      <c r="I53" s="142"/>
      <c r="J53" s="142"/>
      <c r="K53" s="142"/>
      <c r="L53" s="37">
        <f>RESUMO!F4*4*22-(L24*0.06)</f>
        <v>0</v>
      </c>
    </row>
    <row r="54" spans="1:15" ht="21.75" customHeight="1" thickTop="1" thickBot="1" x14ac:dyDescent="0.25">
      <c r="A54" s="2"/>
      <c r="B54" s="68" t="s">
        <v>30</v>
      </c>
      <c r="C54" s="142" t="s">
        <v>48</v>
      </c>
      <c r="D54" s="142"/>
      <c r="E54" s="142"/>
      <c r="F54" s="142"/>
      <c r="G54" s="142"/>
      <c r="H54" s="142"/>
      <c r="I54" s="142"/>
      <c r="J54" s="142"/>
      <c r="K54" s="142"/>
      <c r="L54" s="37">
        <f>22*RESUMO!F3*0.8</f>
        <v>0</v>
      </c>
    </row>
    <row r="55" spans="1:15" ht="21.75" customHeight="1" thickTop="1" thickBot="1" x14ac:dyDescent="0.25">
      <c r="A55" s="2"/>
      <c r="B55" s="68" t="s">
        <v>31</v>
      </c>
      <c r="C55" s="142" t="s">
        <v>103</v>
      </c>
      <c r="D55" s="142"/>
      <c r="E55" s="142"/>
      <c r="F55" s="142"/>
      <c r="G55" s="142"/>
      <c r="H55" s="142"/>
      <c r="I55" s="142"/>
      <c r="J55" s="142"/>
      <c r="K55" s="142"/>
      <c r="L55" s="37">
        <f>RESUMO!F5</f>
        <v>0</v>
      </c>
    </row>
    <row r="56" spans="1:15" ht="21.75" customHeight="1" thickTop="1" thickBot="1" x14ac:dyDescent="0.25">
      <c r="A56" s="2"/>
      <c r="B56" s="68" t="s">
        <v>32</v>
      </c>
      <c r="C56" s="143" t="s">
        <v>49</v>
      </c>
      <c r="D56" s="143"/>
      <c r="E56" s="143"/>
      <c r="F56" s="143"/>
      <c r="G56" s="143"/>
      <c r="H56" s="143"/>
      <c r="I56" s="143"/>
      <c r="J56" s="143"/>
      <c r="K56" s="143"/>
      <c r="L56" s="62"/>
      <c r="O56" s="66"/>
    </row>
    <row r="57" spans="1:15" ht="21.75" customHeight="1" thickTop="1" thickBot="1" x14ac:dyDescent="0.25">
      <c r="A57" s="2"/>
      <c r="B57" s="68" t="s">
        <v>33</v>
      </c>
      <c r="C57" s="142" t="s">
        <v>36</v>
      </c>
      <c r="D57" s="142"/>
      <c r="E57" s="142"/>
      <c r="F57" s="142"/>
      <c r="G57" s="142"/>
      <c r="H57" s="142"/>
      <c r="I57" s="142"/>
      <c r="J57" s="142"/>
      <c r="K57" s="142"/>
      <c r="L57" s="62">
        <v>0</v>
      </c>
      <c r="O57" s="66"/>
    </row>
    <row r="58" spans="1:15" ht="21.75" customHeight="1" thickTop="1" thickBot="1" x14ac:dyDescent="0.25">
      <c r="A58" s="2"/>
      <c r="B58" s="68"/>
      <c r="C58" s="145" t="s">
        <v>50</v>
      </c>
      <c r="D58" s="145"/>
      <c r="E58" s="145"/>
      <c r="F58" s="145"/>
      <c r="G58" s="145"/>
      <c r="H58" s="145"/>
      <c r="I58" s="145"/>
      <c r="J58" s="145"/>
      <c r="K58" s="145"/>
      <c r="L58" s="31">
        <f>SUM(L53:L57)</f>
        <v>0</v>
      </c>
      <c r="O58" s="66"/>
    </row>
    <row r="59" spans="1:15" ht="21.75" customHeight="1" thickTop="1" x14ac:dyDescent="0.2">
      <c r="A59" s="2"/>
      <c r="B59" s="184" t="s">
        <v>104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1:15" ht="37.15" customHeight="1" thickBot="1" x14ac:dyDescent="0.25">
      <c r="A60" s="2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7"/>
    </row>
    <row r="61" spans="1:15" ht="21.75" customHeight="1" thickTop="1" thickBot="1" x14ac:dyDescent="0.25">
      <c r="A61" s="2"/>
      <c r="B61" s="145" t="s">
        <v>51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15" ht="21.75" customHeight="1" thickTop="1" thickBot="1" x14ac:dyDescent="0.25">
      <c r="A62" s="2"/>
      <c r="B62" s="48" t="s">
        <v>52</v>
      </c>
      <c r="C62" s="142" t="s">
        <v>188</v>
      </c>
      <c r="D62" s="142"/>
      <c r="E62" s="142"/>
      <c r="F62" s="142"/>
      <c r="G62" s="142"/>
      <c r="H62" s="142"/>
      <c r="I62" s="142"/>
      <c r="J62" s="142"/>
      <c r="K62" s="49">
        <f>$K$36</f>
        <v>0</v>
      </c>
      <c r="L62" s="37">
        <f>L36</f>
        <v>0</v>
      </c>
    </row>
    <row r="63" spans="1:15" ht="21.75" customHeight="1" thickTop="1" thickBot="1" x14ac:dyDescent="0.25">
      <c r="A63" s="2"/>
      <c r="B63" s="48" t="s">
        <v>53</v>
      </c>
      <c r="C63" s="142" t="s">
        <v>54</v>
      </c>
      <c r="D63" s="142"/>
      <c r="E63" s="142"/>
      <c r="F63" s="142"/>
      <c r="G63" s="142"/>
      <c r="H63" s="142"/>
      <c r="I63" s="142"/>
      <c r="J63" s="142"/>
      <c r="K63" s="49">
        <f>K40</f>
        <v>0.33800000000000008</v>
      </c>
      <c r="L63" s="37">
        <f>L40</f>
        <v>0</v>
      </c>
    </row>
    <row r="64" spans="1:15" ht="21.75" customHeight="1" thickTop="1" thickBot="1" x14ac:dyDescent="0.25">
      <c r="A64" s="2"/>
      <c r="B64" s="48" t="s">
        <v>55</v>
      </c>
      <c r="C64" s="142" t="s">
        <v>56</v>
      </c>
      <c r="D64" s="142"/>
      <c r="E64" s="142"/>
      <c r="F64" s="142"/>
      <c r="G64" s="142"/>
      <c r="H64" s="142"/>
      <c r="I64" s="142"/>
      <c r="J64" s="142"/>
      <c r="K64" s="142"/>
      <c r="L64" s="37">
        <f>L58</f>
        <v>0</v>
      </c>
    </row>
    <row r="65" spans="1:14" ht="21.75" customHeight="1" thickTop="1" thickBot="1" x14ac:dyDescent="0.25">
      <c r="A65" s="2"/>
      <c r="B65" s="68"/>
      <c r="C65" s="145" t="s">
        <v>50</v>
      </c>
      <c r="D65" s="145"/>
      <c r="E65" s="145"/>
      <c r="F65" s="145"/>
      <c r="G65" s="145"/>
      <c r="H65" s="145"/>
      <c r="I65" s="145"/>
      <c r="J65" s="145"/>
      <c r="K65" s="145"/>
      <c r="L65" s="31">
        <f>L62+L63+L64</f>
        <v>0</v>
      </c>
    </row>
    <row r="66" spans="1:14" s="12" customFormat="1" ht="21.75" customHeight="1" thickTop="1" thickBot="1" x14ac:dyDescent="0.25">
      <c r="A66" s="1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</row>
    <row r="67" spans="1:14" s="12" customFormat="1" ht="21.75" customHeight="1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</row>
    <row r="68" spans="1:14" s="12" customFormat="1" ht="21.75" customHeight="1" thickTop="1" thickBot="1" x14ac:dyDescent="0.25">
      <c r="A68" s="11"/>
      <c r="B68" s="115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/>
      <c r="L68" s="30">
        <f>K68*$L$26</f>
        <v>0</v>
      </c>
    </row>
    <row r="69" spans="1:14" s="12" customFormat="1" ht="21.75" customHeight="1" thickTop="1" thickBot="1" x14ac:dyDescent="0.25">
      <c r="A69" s="11"/>
      <c r="B69" s="115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0</v>
      </c>
      <c r="L69" s="30">
        <f>K69*$L$26</f>
        <v>0</v>
      </c>
    </row>
    <row r="70" spans="1:14" s="12" customFormat="1" ht="21.75" customHeight="1" thickTop="1" thickBot="1" x14ac:dyDescent="0.25">
      <c r="A70" s="11"/>
      <c r="B70" s="115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/>
      <c r="L70" s="30">
        <f t="shared" ref="L70:L72" si="2">K70*$L$26</f>
        <v>0</v>
      </c>
    </row>
    <row r="71" spans="1:14" s="12" customFormat="1" ht="30" customHeight="1" thickTop="1" thickBot="1" x14ac:dyDescent="0.25">
      <c r="A71" s="11"/>
      <c r="B71" s="115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$K$40*K70</f>
        <v>0</v>
      </c>
      <c r="L71" s="30">
        <f t="shared" si="2"/>
        <v>0</v>
      </c>
    </row>
    <row r="72" spans="1:14" s="12" customFormat="1" ht="30" customHeight="1" thickTop="1" thickBot="1" x14ac:dyDescent="0.25">
      <c r="A72" s="11"/>
      <c r="B72" s="115" t="s">
        <v>33</v>
      </c>
      <c r="C72" s="208" t="s">
        <v>173</v>
      </c>
      <c r="D72" s="208"/>
      <c r="E72" s="208"/>
      <c r="F72" s="208"/>
      <c r="G72" s="208"/>
      <c r="H72" s="208"/>
      <c r="I72" s="208"/>
      <c r="J72" s="208"/>
      <c r="K72" s="132"/>
      <c r="L72" s="30">
        <f t="shared" si="2"/>
        <v>0</v>
      </c>
    </row>
    <row r="73" spans="1:14" s="12" customFormat="1" ht="21.75" customHeight="1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0</v>
      </c>
      <c r="L73" s="39">
        <f>SUM(L68:L72)</f>
        <v>0</v>
      </c>
    </row>
    <row r="74" spans="1:14" s="12" customFormat="1" ht="21.75" customHeight="1" thickTop="1" x14ac:dyDescent="0.2">
      <c r="A74" s="11"/>
      <c r="B74" s="184" t="s">
        <v>109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4"/>
    </row>
    <row r="75" spans="1:14" s="12" customFormat="1" ht="21.75" customHeight="1" x14ac:dyDescent="0.2">
      <c r="A75" s="11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1"/>
    </row>
    <row r="76" spans="1:14" s="12" customFormat="1" ht="12.6" customHeight="1" thickBot="1" x14ac:dyDescent="0.25">
      <c r="A76" s="11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7"/>
    </row>
    <row r="77" spans="1:14" s="12" customFormat="1" ht="21.75" customHeight="1" thickTop="1" thickBot="1" x14ac:dyDescent="0.25">
      <c r="A77" s="11"/>
      <c r="B77" s="144" t="s">
        <v>106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</row>
    <row r="78" spans="1:14" s="12" customFormat="1" ht="21.75" customHeight="1" thickTop="1" thickBot="1" x14ac:dyDescent="0.25">
      <c r="A78" s="11"/>
      <c r="B78" s="115" t="s">
        <v>28</v>
      </c>
      <c r="C78" s="142" t="s">
        <v>62</v>
      </c>
      <c r="D78" s="142"/>
      <c r="E78" s="142"/>
      <c r="F78" s="142"/>
      <c r="G78" s="142"/>
      <c r="H78" s="142"/>
      <c r="I78" s="142"/>
      <c r="J78" s="142"/>
      <c r="K78" s="132"/>
      <c r="L78" s="30">
        <f t="shared" ref="L78:L83" si="3">K78*$L$26</f>
        <v>0</v>
      </c>
      <c r="M78" s="64"/>
      <c r="N78" s="63"/>
    </row>
    <row r="79" spans="1:14" s="12" customFormat="1" ht="21.75" customHeight="1" thickTop="1" thickBot="1" x14ac:dyDescent="0.25">
      <c r="A79" s="11"/>
      <c r="B79" s="115" t="s">
        <v>30</v>
      </c>
      <c r="C79" s="142" t="s">
        <v>63</v>
      </c>
      <c r="D79" s="142"/>
      <c r="E79" s="142"/>
      <c r="F79" s="142"/>
      <c r="G79" s="142"/>
      <c r="H79" s="142"/>
      <c r="I79" s="142"/>
      <c r="J79" s="142"/>
      <c r="K79" s="49"/>
      <c r="L79" s="30">
        <f t="shared" si="3"/>
        <v>0</v>
      </c>
    </row>
    <row r="80" spans="1:14" s="12" customFormat="1" ht="21.75" customHeight="1" thickTop="1" thickBot="1" x14ac:dyDescent="0.25">
      <c r="A80" s="11"/>
      <c r="B80" s="115" t="s">
        <v>31</v>
      </c>
      <c r="C80" s="142" t="s">
        <v>64</v>
      </c>
      <c r="D80" s="142"/>
      <c r="E80" s="142"/>
      <c r="F80" s="142"/>
      <c r="G80" s="142"/>
      <c r="H80" s="142"/>
      <c r="I80" s="142"/>
      <c r="J80" s="142"/>
      <c r="K80" s="49"/>
      <c r="L80" s="30">
        <f t="shared" si="3"/>
        <v>0</v>
      </c>
    </row>
    <row r="81" spans="1:15" s="12" customFormat="1" ht="21.75" customHeight="1" thickTop="1" thickBot="1" x14ac:dyDescent="0.25">
      <c r="A81" s="11"/>
      <c r="B81" s="115" t="s">
        <v>32</v>
      </c>
      <c r="C81" s="142" t="s">
        <v>65</v>
      </c>
      <c r="D81" s="142"/>
      <c r="E81" s="142"/>
      <c r="F81" s="142"/>
      <c r="G81" s="142"/>
      <c r="H81" s="142"/>
      <c r="I81" s="142"/>
      <c r="J81" s="142"/>
      <c r="K81" s="49"/>
      <c r="L81" s="30">
        <f t="shared" si="3"/>
        <v>0</v>
      </c>
    </row>
    <row r="82" spans="1:15" s="12" customFormat="1" ht="21.75" customHeight="1" thickTop="1" thickBot="1" x14ac:dyDescent="0.25">
      <c r="A82" s="11"/>
      <c r="B82" s="115" t="s">
        <v>33</v>
      </c>
      <c r="C82" s="142" t="s">
        <v>66</v>
      </c>
      <c r="D82" s="142"/>
      <c r="E82" s="142"/>
      <c r="F82" s="142"/>
      <c r="G82" s="142"/>
      <c r="H82" s="142"/>
      <c r="I82" s="142"/>
      <c r="J82" s="142"/>
      <c r="K82" s="49"/>
      <c r="L82" s="30">
        <f t="shared" si="3"/>
        <v>0</v>
      </c>
    </row>
    <row r="83" spans="1:15" s="12" customFormat="1" ht="21.75" customHeight="1" thickTop="1" thickBot="1" x14ac:dyDescent="0.25">
      <c r="A83" s="11"/>
      <c r="B83" s="115" t="s">
        <v>34</v>
      </c>
      <c r="C83" s="142" t="s">
        <v>36</v>
      </c>
      <c r="D83" s="142"/>
      <c r="E83" s="142"/>
      <c r="F83" s="142"/>
      <c r="G83" s="142"/>
      <c r="H83" s="142"/>
      <c r="I83" s="142"/>
      <c r="J83" s="142"/>
      <c r="K83" s="49"/>
      <c r="L83" s="30">
        <f t="shared" si="3"/>
        <v>0</v>
      </c>
    </row>
    <row r="84" spans="1:15" s="12" customFormat="1" ht="21.75" customHeight="1" thickTop="1" thickBot="1" x14ac:dyDescent="0.25">
      <c r="A84" s="11"/>
      <c r="B84" s="115" t="s">
        <v>35</v>
      </c>
      <c r="C84" s="142" t="s">
        <v>94</v>
      </c>
      <c r="D84" s="142"/>
      <c r="E84" s="142"/>
      <c r="F84" s="142"/>
      <c r="G84" s="142"/>
      <c r="H84" s="142"/>
      <c r="I84" s="142"/>
      <c r="J84" s="142"/>
      <c r="K84" s="132">
        <f>(K78+K79+K80+K81+K82+K83)*K40</f>
        <v>0</v>
      </c>
      <c r="L84" s="30">
        <f>L26*K84</f>
        <v>0</v>
      </c>
    </row>
    <row r="85" spans="1:15" s="12" customFormat="1" ht="21.75" customHeight="1" thickTop="1" thickBot="1" x14ac:dyDescent="0.25">
      <c r="A85" s="11"/>
      <c r="B85" s="212" t="s">
        <v>50</v>
      </c>
      <c r="C85" s="212"/>
      <c r="D85" s="212"/>
      <c r="E85" s="212"/>
      <c r="F85" s="212"/>
      <c r="G85" s="212"/>
      <c r="H85" s="212"/>
      <c r="I85" s="212"/>
      <c r="J85" s="212"/>
      <c r="K85" s="56">
        <f>SUM(K78:K84)</f>
        <v>0</v>
      </c>
      <c r="L85" s="39">
        <f>L78+L79+L80+L81+L82+L84</f>
        <v>0</v>
      </c>
    </row>
    <row r="86" spans="1:15" s="12" customFormat="1" ht="21.75" customHeight="1" thickTop="1" x14ac:dyDescent="0.2">
      <c r="A86" s="11"/>
      <c r="B86" s="184" t="s">
        <v>192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</row>
    <row r="87" spans="1:15" s="12" customFormat="1" ht="34.5" customHeight="1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</row>
    <row r="88" spans="1:15" ht="21.75" customHeight="1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68" t="s">
        <v>67</v>
      </c>
    </row>
    <row r="89" spans="1:15" ht="21.75" customHeight="1" thickTop="1" thickBot="1" x14ac:dyDescent="0.25">
      <c r="A89" s="2"/>
      <c r="B89" s="68" t="s">
        <v>28</v>
      </c>
      <c r="C89" s="143" t="s">
        <v>68</v>
      </c>
      <c r="D89" s="143"/>
      <c r="E89" s="143"/>
      <c r="F89" s="143"/>
      <c r="G89" s="143"/>
      <c r="H89" s="143"/>
      <c r="I89" s="143"/>
      <c r="J89" s="143"/>
      <c r="K89" s="143"/>
      <c r="L89" s="72"/>
    </row>
    <row r="90" spans="1:15" ht="21.75" customHeight="1" thickTop="1" thickBot="1" x14ac:dyDescent="0.25">
      <c r="A90" s="2"/>
      <c r="B90" s="145" t="s">
        <v>30</v>
      </c>
      <c r="C90" s="213" t="s">
        <v>36</v>
      </c>
      <c r="D90" s="213"/>
      <c r="E90" s="214" t="s">
        <v>110</v>
      </c>
      <c r="F90" s="214"/>
      <c r="G90" s="214"/>
      <c r="H90" s="214"/>
      <c r="I90" s="214"/>
      <c r="J90" s="214"/>
      <c r="K90" s="214"/>
      <c r="L90" s="72">
        <v>0</v>
      </c>
      <c r="N90" s="74"/>
      <c r="O90" s="73"/>
    </row>
    <row r="91" spans="1:15" ht="21.75" customHeight="1" thickTop="1" thickBot="1" x14ac:dyDescent="0.25">
      <c r="A91" s="2"/>
      <c r="B91" s="145"/>
      <c r="C91" s="213"/>
      <c r="D91" s="213"/>
      <c r="E91" s="214" t="s">
        <v>111</v>
      </c>
      <c r="F91" s="214"/>
      <c r="G91" s="214"/>
      <c r="H91" s="214"/>
      <c r="I91" s="214"/>
      <c r="J91" s="214"/>
      <c r="K91" s="214"/>
      <c r="L91" s="72">
        <v>0</v>
      </c>
      <c r="N91" s="75"/>
      <c r="O91" s="73"/>
    </row>
    <row r="92" spans="1:15" s="12" customFormat="1" ht="21.75" customHeight="1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0</v>
      </c>
      <c r="N92" s="75"/>
      <c r="O92" s="73"/>
    </row>
    <row r="93" spans="1:15" s="12" customFormat="1" ht="48.75" customHeight="1" thickTop="1" thickBot="1" x14ac:dyDescent="0.25">
      <c r="A93" s="11"/>
      <c r="B93" s="184" t="s">
        <v>114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4"/>
    </row>
    <row r="94" spans="1:15" s="12" customFormat="1" ht="21.75" customHeight="1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68" t="s">
        <v>27</v>
      </c>
    </row>
    <row r="95" spans="1:15" s="12" customFormat="1" ht="21.75" customHeight="1" thickTop="1" thickBot="1" x14ac:dyDescent="0.25">
      <c r="A95" s="11"/>
      <c r="B95" s="68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/>
      <c r="L95" s="30">
        <f>K95*L115</f>
        <v>0</v>
      </c>
    </row>
    <row r="96" spans="1:15" s="12" customFormat="1" ht="21.75" customHeight="1" thickTop="1" thickBot="1" x14ac:dyDescent="0.25">
      <c r="A96" s="11"/>
      <c r="B96" s="68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/>
      <c r="L96" s="30">
        <f>(L115+L95)*K96</f>
        <v>0</v>
      </c>
    </row>
    <row r="97" spans="1:257" s="12" customFormat="1" ht="21.75" customHeight="1" thickTop="1" thickBot="1" x14ac:dyDescent="0.25">
      <c r="A97" s="11"/>
      <c r="B97" s="145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L97" s="50"/>
    </row>
    <row r="98" spans="1:257" s="12" customFormat="1" ht="21.75" customHeight="1" thickTop="1" thickBot="1" x14ac:dyDescent="0.25">
      <c r="A98" s="11"/>
      <c r="B98" s="145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</v>
      </c>
      <c r="K98" s="52"/>
      <c r="L98" s="58">
        <f>((L115+L95+L96)/(1-J98))*K98</f>
        <v>0</v>
      </c>
    </row>
    <row r="99" spans="1:257" s="12" customFormat="1" ht="21.75" customHeight="1" thickTop="1" thickBot="1" x14ac:dyDescent="0.25">
      <c r="A99" s="11"/>
      <c r="B99" s="145"/>
      <c r="C99" s="19"/>
      <c r="D99" s="19"/>
      <c r="E99" s="19"/>
      <c r="F99" s="19"/>
      <c r="G99" s="19" t="s">
        <v>18</v>
      </c>
      <c r="H99" s="42"/>
      <c r="I99" s="42"/>
      <c r="J99" s="232"/>
      <c r="K99" s="52"/>
      <c r="L99" s="58">
        <f>((L115+L95+L96)/(1-J98))*K99</f>
        <v>0</v>
      </c>
    </row>
    <row r="100" spans="1:257" s="12" customFormat="1" ht="21.75" customHeight="1" thickTop="1" thickBot="1" x14ac:dyDescent="0.25">
      <c r="A100" s="11"/>
      <c r="B100" s="145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/>
      <c r="L100" s="58">
        <f>((L115+L95+L96)/(1-J98))*K100</f>
        <v>0</v>
      </c>
    </row>
    <row r="101" spans="1:257" s="12" customFormat="1" ht="21.75" customHeight="1" thickTop="1" thickBot="1" x14ac:dyDescent="0.25">
      <c r="A101" s="11"/>
      <c r="B101" s="69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0</v>
      </c>
    </row>
    <row r="102" spans="1:257" s="12" customFormat="1" ht="37.15" customHeight="1" thickTop="1" thickBot="1" x14ac:dyDescent="0.25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</row>
    <row r="103" spans="1:257" s="12" customFormat="1" ht="21.6" hidden="1" customHeight="1" x14ac:dyDescent="0.2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</row>
    <row r="104" spans="1:257" s="12" customFormat="1" ht="21.6" hidden="1" customHeight="1" x14ac:dyDescent="0.2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</row>
    <row r="105" spans="1:257" s="12" customFormat="1" ht="21.6" hidden="1" customHeight="1" x14ac:dyDescent="0.2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</row>
    <row r="106" spans="1:257" s="12" customFormat="1" ht="21.6" hidden="1" customHeight="1" x14ac:dyDescent="0.2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</row>
    <row r="107" spans="1:257" ht="21.6" hidden="1" customHeight="1" x14ac:dyDescent="0.2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257" ht="21.75" customHeight="1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  <c r="IQ108" s="65"/>
      <c r="IR108" s="65"/>
      <c r="IS108" s="65"/>
      <c r="IT108" s="65"/>
      <c r="IU108" s="65"/>
      <c r="IV108" s="65"/>
      <c r="IW108" s="65"/>
    </row>
    <row r="109" spans="1:257" ht="21.75" customHeight="1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115" t="s">
        <v>67</v>
      </c>
      <c r="IQ109" s="65"/>
      <c r="IR109" s="65"/>
      <c r="IS109" s="65"/>
      <c r="IT109" s="65"/>
      <c r="IU109" s="65"/>
      <c r="IV109" s="65"/>
      <c r="IW109" s="65"/>
    </row>
    <row r="110" spans="1:257" ht="21.75" customHeight="1" thickTop="1" thickBot="1" x14ac:dyDescent="0.25">
      <c r="A110" s="2"/>
      <c r="B110" s="115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0</v>
      </c>
      <c r="IQ110" s="65"/>
      <c r="IR110" s="65"/>
      <c r="IS110" s="65"/>
      <c r="IT110" s="65"/>
      <c r="IU110" s="65"/>
      <c r="IV110" s="65"/>
      <c r="IW110" s="65"/>
    </row>
    <row r="111" spans="1:257" ht="21.75" customHeight="1" thickTop="1" thickBot="1" x14ac:dyDescent="0.25">
      <c r="A111" s="2"/>
      <c r="B111" s="115" t="s">
        <v>30</v>
      </c>
      <c r="C111" s="218" t="s">
        <v>72</v>
      </c>
      <c r="D111" s="219"/>
      <c r="E111" s="219"/>
      <c r="F111" s="219"/>
      <c r="G111" s="219"/>
      <c r="H111" s="219"/>
      <c r="I111" s="219"/>
      <c r="J111" s="219"/>
      <c r="K111" s="220"/>
      <c r="L111" s="30">
        <f>L65</f>
        <v>0</v>
      </c>
      <c r="IQ111" s="65"/>
      <c r="IR111" s="65"/>
      <c r="IS111" s="65"/>
      <c r="IT111" s="65"/>
      <c r="IU111" s="65"/>
      <c r="IV111" s="65"/>
      <c r="IW111" s="65"/>
    </row>
    <row r="112" spans="1:257" ht="21.75" customHeight="1" thickTop="1" thickBot="1" x14ac:dyDescent="0.25">
      <c r="A112" s="2"/>
      <c r="B112" s="115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0</v>
      </c>
      <c r="IQ112" s="65"/>
      <c r="IR112" s="65"/>
      <c r="IS112" s="65"/>
      <c r="IT112" s="65"/>
      <c r="IU112" s="65"/>
      <c r="IV112" s="65"/>
      <c r="IW112" s="65"/>
    </row>
    <row r="113" spans="1:257" ht="21.75" customHeight="1" thickTop="1" thickBot="1" x14ac:dyDescent="0.25">
      <c r="A113" s="2"/>
      <c r="B113" s="115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0</v>
      </c>
      <c r="IQ113" s="65"/>
      <c r="IR113" s="65"/>
      <c r="IS113" s="65"/>
      <c r="IT113" s="65"/>
      <c r="IU113" s="65"/>
      <c r="IV113" s="65"/>
      <c r="IW113" s="65"/>
    </row>
    <row r="114" spans="1:257" ht="21.75" customHeight="1" thickTop="1" thickBot="1" x14ac:dyDescent="0.25">
      <c r="A114" s="2"/>
      <c r="B114" s="115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0</v>
      </c>
      <c r="IQ114" s="65"/>
      <c r="IR114" s="65"/>
      <c r="IS114" s="65"/>
      <c r="IT114" s="65"/>
      <c r="IU114" s="65"/>
      <c r="IV114" s="65"/>
      <c r="IW114" s="65"/>
    </row>
    <row r="115" spans="1:257" ht="21.75" customHeight="1" thickTop="1" thickBot="1" x14ac:dyDescent="0.25">
      <c r="A115" s="2"/>
      <c r="B115" s="144" t="s">
        <v>75</v>
      </c>
      <c r="C115" s="179"/>
      <c r="D115" s="179"/>
      <c r="E115" s="179"/>
      <c r="F115" s="179"/>
      <c r="G115" s="179"/>
      <c r="H115" s="179"/>
      <c r="I115" s="179"/>
      <c r="J115" s="179"/>
      <c r="K115" s="180"/>
      <c r="L115" s="39">
        <f>SUM(L110:L114)</f>
        <v>0</v>
      </c>
      <c r="IQ115" s="65"/>
      <c r="IR115" s="65"/>
      <c r="IS115" s="65"/>
      <c r="IT115" s="65"/>
      <c r="IU115" s="65"/>
      <c r="IV115" s="65"/>
      <c r="IW115" s="65"/>
    </row>
    <row r="116" spans="1:257" s="12" customFormat="1" ht="21.75" customHeight="1" thickTop="1" thickBot="1" x14ac:dyDescent="0.25">
      <c r="A116" s="11"/>
      <c r="B116" s="115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0</v>
      </c>
    </row>
    <row r="117" spans="1:257" ht="34.15" customHeight="1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0</v>
      </c>
    </row>
    <row r="118" spans="1:257" ht="21.75" customHeight="1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</row>
    <row r="119" spans="1:257" ht="21.75" customHeight="1" thickTop="1" thickBot="1" x14ac:dyDescent="0.25">
      <c r="A119" s="2"/>
      <c r="B119" s="145" t="s">
        <v>78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257" ht="45" customHeight="1" thickTop="1" thickBot="1" x14ac:dyDescent="0.25">
      <c r="A120" s="2"/>
      <c r="B120" s="237" t="s">
        <v>79</v>
      </c>
      <c r="C120" s="237"/>
      <c r="D120" s="237"/>
      <c r="E120" s="238" t="s">
        <v>80</v>
      </c>
      <c r="F120" s="238"/>
      <c r="G120" s="238" t="s">
        <v>81</v>
      </c>
      <c r="H120" s="238"/>
      <c r="I120" s="238" t="s">
        <v>82</v>
      </c>
      <c r="J120" s="238"/>
      <c r="K120" s="70" t="s">
        <v>83</v>
      </c>
      <c r="L120" s="44" t="s">
        <v>84</v>
      </c>
    </row>
    <row r="121" spans="1:257" ht="21.75" customHeight="1" thickTop="1" thickBot="1" x14ac:dyDescent="0.25">
      <c r="A121" s="2"/>
      <c r="B121" s="239" t="s">
        <v>127</v>
      </c>
      <c r="C121" s="239"/>
      <c r="D121" s="239"/>
      <c r="E121" s="240">
        <f>L117</f>
        <v>0</v>
      </c>
      <c r="F121" s="240"/>
      <c r="G121" s="241">
        <v>1</v>
      </c>
      <c r="H121" s="241"/>
      <c r="I121" s="240">
        <f>G121*E121</f>
        <v>0</v>
      </c>
      <c r="J121" s="240"/>
      <c r="K121" s="71">
        <v>1</v>
      </c>
      <c r="L121" s="46">
        <f>ROUND(K121*I121,2)</f>
        <v>0</v>
      </c>
    </row>
    <row r="122" spans="1:257" ht="36.75" customHeight="1" thickTop="1" thickBot="1" x14ac:dyDescent="0.25">
      <c r="A122" s="2"/>
      <c r="B122" s="242" t="s">
        <v>85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54">
        <f>L121</f>
        <v>0</v>
      </c>
    </row>
    <row r="123" spans="1:257" ht="36.75" customHeight="1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59">
        <f>L122*12</f>
        <v>0</v>
      </c>
    </row>
    <row r="124" spans="1:257" ht="16.5" thickTop="1" x14ac:dyDescent="0.2">
      <c r="L124" s="60" t="s">
        <v>95</v>
      </c>
      <c r="M124" s="61" t="e">
        <f>L117/L26</f>
        <v>#DIV/0!</v>
      </c>
    </row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</sheetData>
  <mergeCells count="105">
    <mergeCell ref="B29:L29"/>
    <mergeCell ref="B30:L30"/>
    <mergeCell ref="C31:J31"/>
    <mergeCell ref="C32:J32"/>
    <mergeCell ref="C33:J33"/>
    <mergeCell ref="C34:J34"/>
    <mergeCell ref="C35:J35"/>
    <mergeCell ref="C36:J36"/>
    <mergeCell ref="C68:J68"/>
    <mergeCell ref="B39:L39"/>
    <mergeCell ref="B40:J40"/>
    <mergeCell ref="C41:J41"/>
    <mergeCell ref="C42:J42"/>
    <mergeCell ref="C43:J43"/>
    <mergeCell ref="C44:J44"/>
    <mergeCell ref="B37:L38"/>
    <mergeCell ref="C53:K53"/>
    <mergeCell ref="C54:K54"/>
    <mergeCell ref="C55:K55"/>
    <mergeCell ref="C56:K56"/>
    <mergeCell ref="C57:K57"/>
    <mergeCell ref="C58:K58"/>
    <mergeCell ref="C45:J45"/>
    <mergeCell ref="C46:J46"/>
    <mergeCell ref="B1:J1"/>
    <mergeCell ref="B2:D2"/>
    <mergeCell ref="E2:J2"/>
    <mergeCell ref="B3:D3"/>
    <mergeCell ref="E3:J3"/>
    <mergeCell ref="B4:D4"/>
    <mergeCell ref="E4:G4"/>
    <mergeCell ref="I4:J4"/>
    <mergeCell ref="C19:K19"/>
    <mergeCell ref="B20:L22"/>
    <mergeCell ref="B23:K23"/>
    <mergeCell ref="B25:L25"/>
    <mergeCell ref="B26:K26"/>
    <mergeCell ref="B27:L28"/>
    <mergeCell ref="B5:D5"/>
    <mergeCell ref="E5:J5"/>
    <mergeCell ref="C7:F7"/>
    <mergeCell ref="G7:L7"/>
    <mergeCell ref="B12:L14"/>
    <mergeCell ref="B15:L15"/>
    <mergeCell ref="C47:F47"/>
    <mergeCell ref="I47:J47"/>
    <mergeCell ref="B49:L51"/>
    <mergeCell ref="B52:L52"/>
    <mergeCell ref="B66:L66"/>
    <mergeCell ref="B67:L67"/>
    <mergeCell ref="B59:L60"/>
    <mergeCell ref="B61:L61"/>
    <mergeCell ref="C62:J62"/>
    <mergeCell ref="C63:J63"/>
    <mergeCell ref="C64:K64"/>
    <mergeCell ref="C65:K65"/>
    <mergeCell ref="C69:J69"/>
    <mergeCell ref="C70:J70"/>
    <mergeCell ref="C71:J71"/>
    <mergeCell ref="C72:J72"/>
    <mergeCell ref="B73:J73"/>
    <mergeCell ref="C79:J79"/>
    <mergeCell ref="B74:L76"/>
    <mergeCell ref="B77:L77"/>
    <mergeCell ref="C78:J78"/>
    <mergeCell ref="B85:J85"/>
    <mergeCell ref="B86:L87"/>
    <mergeCell ref="B88:K88"/>
    <mergeCell ref="C89:K89"/>
    <mergeCell ref="B90:B91"/>
    <mergeCell ref="C90:D91"/>
    <mergeCell ref="E90:K90"/>
    <mergeCell ref="E91:K91"/>
    <mergeCell ref="C80:J80"/>
    <mergeCell ref="C81:J81"/>
    <mergeCell ref="C82:J82"/>
    <mergeCell ref="C83:J83"/>
    <mergeCell ref="C84:J84"/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  <mergeCell ref="B121:D121"/>
    <mergeCell ref="E121:F121"/>
    <mergeCell ref="G121:H121"/>
    <mergeCell ref="I121:J121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48539"/>
  <sheetViews>
    <sheetView topLeftCell="B101" workbookViewId="0">
      <selection activeCell="K95" sqref="K95:K100"/>
    </sheetView>
  </sheetViews>
  <sheetFormatPr defaultColWidth="9.140625" defaultRowHeight="15.75" x14ac:dyDescent="0.2"/>
  <cols>
    <col min="1" max="11" width="12.42578125" style="14" customWidth="1"/>
    <col min="12" max="12" width="24.5703125" style="14" customWidth="1"/>
    <col min="13" max="13" width="12.42578125" style="14" customWidth="1"/>
    <col min="14" max="14" width="17.5703125" style="14" customWidth="1"/>
    <col min="15" max="15" width="17.42578125" style="14" customWidth="1"/>
    <col min="16" max="16" width="23.42578125" style="14" customWidth="1"/>
    <col min="17" max="257" width="12.42578125" style="14" customWidth="1"/>
    <col min="258" max="1025" width="12.42578125" style="65" customWidth="1"/>
    <col min="1026" max="16384" width="9.140625" style="65"/>
  </cols>
  <sheetData>
    <row r="1" spans="1:12" ht="21.75" customHeight="1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12" ht="21.75" customHeight="1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</row>
    <row r="3" spans="1:12" ht="21.75" customHeight="1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12" ht="21.75" customHeight="1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12" ht="21.75" customHeight="1" thickTop="1" thickBot="1" x14ac:dyDescent="0.25">
      <c r="A5" s="2"/>
      <c r="B5" s="151" t="s">
        <v>22</v>
      </c>
      <c r="C5" s="151"/>
      <c r="D5" s="151"/>
      <c r="E5" s="152" t="s">
        <v>124</v>
      </c>
      <c r="F5" s="152"/>
      <c r="G5" s="152"/>
      <c r="H5" s="152"/>
      <c r="I5" s="152"/>
      <c r="J5" s="152"/>
      <c r="K5" s="7"/>
      <c r="L5" s="8"/>
    </row>
    <row r="6" spans="1:12" ht="21.75" customHeight="1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2" ht="21.75" customHeight="1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12" ht="21.75" customHeight="1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</row>
    <row r="9" spans="1:12" ht="21.75" customHeight="1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20">
        <v>2023</v>
      </c>
    </row>
    <row r="10" spans="1:12" ht="21.75" customHeight="1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12" ht="21.75" customHeight="1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4</v>
      </c>
    </row>
    <row r="12" spans="1:12" ht="21.75" customHeight="1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ht="21.75" customHeight="1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ht="21.75" customHeight="1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21.75" customHeight="1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21.75" customHeight="1" thickTop="1" thickBot="1" x14ac:dyDescent="0.25">
      <c r="A16" s="2"/>
      <c r="B16" s="22">
        <v>1</v>
      </c>
      <c r="C16" s="19" t="s">
        <v>186</v>
      </c>
      <c r="D16" s="19"/>
      <c r="E16" s="19"/>
      <c r="F16" s="19"/>
      <c r="G16" s="19"/>
      <c r="H16" s="19"/>
      <c r="I16" s="19"/>
      <c r="J16" s="19"/>
      <c r="K16" s="19"/>
      <c r="L16" s="23">
        <f>RESUMO!G2</f>
        <v>0</v>
      </c>
    </row>
    <row r="17" spans="1:257" ht="21.75" customHeight="1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82" t="s">
        <v>128</v>
      </c>
    </row>
    <row r="18" spans="1:257" ht="21.75" customHeight="1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257" ht="21.75" customHeight="1" thickTop="1" thickBot="1" x14ac:dyDescent="0.25">
      <c r="A19" s="2"/>
      <c r="B19" s="67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76" t="s">
        <v>129</v>
      </c>
    </row>
    <row r="20" spans="1:257" ht="21.75" customHeight="1" thickTop="1" x14ac:dyDescent="0.2">
      <c r="A20" s="2"/>
      <c r="B20" s="275"/>
      <c r="C20" s="276"/>
      <c r="D20" s="276"/>
      <c r="E20" s="276"/>
      <c r="F20" s="276"/>
      <c r="G20" s="276"/>
      <c r="H20" s="276"/>
      <c r="I20" s="276"/>
      <c r="J20" s="276"/>
      <c r="K20" s="276"/>
      <c r="L20" s="277"/>
    </row>
    <row r="21" spans="1:257" ht="19.149999999999999" customHeight="1" thickBot="1" x14ac:dyDescent="0.25">
      <c r="A21" s="2"/>
      <c r="B21" s="278"/>
      <c r="C21" s="279"/>
      <c r="D21" s="279"/>
      <c r="E21" s="279"/>
      <c r="F21" s="279"/>
      <c r="G21" s="279"/>
      <c r="H21" s="279"/>
      <c r="I21" s="279"/>
      <c r="J21" s="279"/>
      <c r="K21" s="279"/>
      <c r="L21" s="280"/>
    </row>
    <row r="22" spans="1:257" ht="21.6" hidden="1" customHeight="1" x14ac:dyDescent="0.2">
      <c r="A22" s="2"/>
      <c r="B22" s="281"/>
      <c r="C22" s="282"/>
      <c r="D22" s="282"/>
      <c r="E22" s="282"/>
      <c r="F22" s="282"/>
      <c r="G22" s="282"/>
      <c r="H22" s="282"/>
      <c r="I22" s="282"/>
      <c r="J22" s="282"/>
      <c r="K22" s="282"/>
      <c r="L22" s="283"/>
    </row>
    <row r="23" spans="1:257" ht="21.75" customHeight="1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68" t="s">
        <v>27</v>
      </c>
    </row>
    <row r="24" spans="1:257" ht="21.75" customHeight="1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0</v>
      </c>
    </row>
    <row r="25" spans="1:257" ht="21.6" hidden="1" customHeight="1" x14ac:dyDescent="0.2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257" ht="21.75" customHeight="1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0</v>
      </c>
      <c r="N26" s="57"/>
    </row>
    <row r="27" spans="1:257" ht="21.75" customHeight="1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257" ht="32.450000000000003" customHeight="1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257" ht="21.75" customHeight="1" thickTop="1" thickBot="1" x14ac:dyDescent="0.25">
      <c r="A29" s="2"/>
      <c r="B29" s="144" t="s">
        <v>37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</row>
    <row r="30" spans="1:257" ht="21.75" customHeight="1" thickTop="1" thickBot="1" x14ac:dyDescent="0.25">
      <c r="A30" s="2"/>
      <c r="B30" s="144" t="s">
        <v>108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IO30" s="65"/>
      <c r="IP30" s="65"/>
      <c r="IQ30" s="65"/>
      <c r="IR30" s="65"/>
      <c r="IS30" s="65"/>
      <c r="IT30" s="65"/>
      <c r="IU30" s="65"/>
      <c r="IV30" s="65"/>
      <c r="IW30" s="65"/>
    </row>
    <row r="31" spans="1:257" ht="21.75" customHeight="1" thickTop="1" thickBot="1" x14ac:dyDescent="0.25">
      <c r="A31" s="2"/>
      <c r="B31" s="115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/>
      <c r="L31" s="37">
        <f>$L$26*K31</f>
        <v>0</v>
      </c>
      <c r="IO31" s="65"/>
      <c r="IP31" s="65"/>
      <c r="IQ31" s="65"/>
      <c r="IR31" s="65"/>
      <c r="IS31" s="65"/>
      <c r="IT31" s="65"/>
      <c r="IU31" s="65"/>
      <c r="IV31" s="65"/>
      <c r="IW31" s="65"/>
    </row>
    <row r="32" spans="1:257" ht="21.75" customHeight="1" thickTop="1" thickBot="1" x14ac:dyDescent="0.25">
      <c r="A32" s="2"/>
      <c r="B32" s="115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/>
      <c r="L32" s="37">
        <f t="shared" ref="L32:L33" si="0">$L$26*K32</f>
        <v>0</v>
      </c>
      <c r="IO32" s="65"/>
      <c r="IP32" s="65"/>
      <c r="IQ32" s="65"/>
      <c r="IR32" s="65"/>
      <c r="IS32" s="65"/>
      <c r="IT32" s="65"/>
      <c r="IU32" s="65"/>
      <c r="IV32" s="65"/>
      <c r="IW32" s="65"/>
    </row>
    <row r="33" spans="1:257" ht="21.75" customHeight="1" thickTop="1" thickBot="1" x14ac:dyDescent="0.25">
      <c r="A33" s="2"/>
      <c r="B33" s="116" t="s">
        <v>31</v>
      </c>
      <c r="C33" s="181" t="s">
        <v>184</v>
      </c>
      <c r="D33" s="182"/>
      <c r="E33" s="182"/>
      <c r="F33" s="182"/>
      <c r="G33" s="182"/>
      <c r="H33" s="182"/>
      <c r="I33" s="182"/>
      <c r="J33" s="182"/>
      <c r="K33" s="131"/>
      <c r="L33" s="37">
        <f t="shared" si="0"/>
        <v>0</v>
      </c>
      <c r="IO33" s="65"/>
      <c r="IP33" s="65"/>
      <c r="IQ33" s="65"/>
      <c r="IR33" s="65"/>
      <c r="IS33" s="65"/>
      <c r="IT33" s="65"/>
      <c r="IU33" s="65"/>
      <c r="IV33" s="65"/>
      <c r="IW33" s="65"/>
    </row>
    <row r="34" spans="1:257" ht="21.75" customHeight="1" thickTop="1" thickBot="1" x14ac:dyDescent="0.25">
      <c r="A34" s="2"/>
      <c r="B34" s="119"/>
      <c r="C34" s="175" t="s">
        <v>170</v>
      </c>
      <c r="D34" s="175"/>
      <c r="E34" s="175"/>
      <c r="F34" s="175"/>
      <c r="G34" s="175"/>
      <c r="H34" s="175"/>
      <c r="I34" s="175"/>
      <c r="J34" s="175"/>
      <c r="K34" s="105">
        <f>SUM(K31:K33)</f>
        <v>0</v>
      </c>
      <c r="L34" s="31">
        <f>SUM(L31:L33)</f>
        <v>0</v>
      </c>
      <c r="IO34" s="65"/>
      <c r="IP34" s="65"/>
      <c r="IQ34" s="65"/>
      <c r="IR34" s="65"/>
      <c r="IS34" s="65"/>
      <c r="IT34" s="65"/>
      <c r="IU34" s="65"/>
      <c r="IV34" s="65"/>
      <c r="IW34" s="65"/>
    </row>
    <row r="35" spans="1:257" ht="21.75" customHeight="1" thickTop="1" thickBot="1" x14ac:dyDescent="0.25">
      <c r="A35" s="2"/>
      <c r="B35" s="115" t="s">
        <v>32</v>
      </c>
      <c r="C35" s="174" t="s">
        <v>171</v>
      </c>
      <c r="D35" s="174"/>
      <c r="E35" s="174"/>
      <c r="F35" s="174"/>
      <c r="G35" s="174"/>
      <c r="H35" s="174"/>
      <c r="I35" s="174"/>
      <c r="J35" s="174"/>
      <c r="K35" s="131">
        <f>K40*K34</f>
        <v>0</v>
      </c>
      <c r="L35" s="62">
        <f>$L$26*K35</f>
        <v>0</v>
      </c>
      <c r="IO35" s="65"/>
      <c r="IP35" s="65"/>
      <c r="IQ35" s="65"/>
      <c r="IR35" s="65"/>
      <c r="IS35" s="65"/>
      <c r="IT35" s="65"/>
      <c r="IU35" s="65"/>
      <c r="IV35" s="65"/>
      <c r="IW35" s="65"/>
    </row>
    <row r="36" spans="1:257" ht="21.75" customHeight="1" thickTop="1" thickBot="1" x14ac:dyDescent="0.25">
      <c r="A36" s="2"/>
      <c r="B36" s="119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</v>
      </c>
      <c r="L36" s="31">
        <f>SUM(L34:L35)</f>
        <v>0</v>
      </c>
      <c r="IO36" s="65"/>
      <c r="IP36" s="65"/>
      <c r="IQ36" s="65"/>
      <c r="IR36" s="65"/>
      <c r="IS36" s="65"/>
      <c r="IT36" s="65"/>
      <c r="IU36" s="65"/>
      <c r="IV36" s="65"/>
      <c r="IW36" s="65"/>
    </row>
    <row r="37" spans="1:257" ht="21.75" customHeight="1" thickTop="1" x14ac:dyDescent="0.2">
      <c r="A37" s="2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</row>
    <row r="38" spans="1:257" ht="55.15" customHeight="1" thickBot="1" x14ac:dyDescent="0.25">
      <c r="A38" s="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</row>
    <row r="39" spans="1:257" ht="21.75" customHeight="1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257" ht="27" customHeight="1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0.33800000000000008</v>
      </c>
      <c r="L40" s="31">
        <f>SUM(L41:L48)</f>
        <v>0</v>
      </c>
    </row>
    <row r="41" spans="1:257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0</v>
      </c>
    </row>
    <row r="42" spans="1:257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0</v>
      </c>
    </row>
    <row r="43" spans="1:257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1">K43*$L$26</f>
        <v>0</v>
      </c>
    </row>
    <row r="44" spans="1:257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1"/>
        <v>0</v>
      </c>
    </row>
    <row r="45" spans="1:257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1"/>
        <v>0</v>
      </c>
    </row>
    <row r="46" spans="1:257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1"/>
        <v>0</v>
      </c>
    </row>
    <row r="47" spans="1:257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/>
      <c r="H47" s="36" t="s">
        <v>11</v>
      </c>
      <c r="I47" s="201"/>
      <c r="J47" s="201"/>
      <c r="K47" s="134">
        <f>G47*I47</f>
        <v>0</v>
      </c>
      <c r="L47" s="72">
        <f t="shared" si="1"/>
        <v>0</v>
      </c>
    </row>
    <row r="48" spans="1:257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1"/>
        <v>0</v>
      </c>
    </row>
    <row r="49" spans="1:15" ht="21.75" customHeight="1" thickTop="1" x14ac:dyDescent="0.2">
      <c r="A49" s="2"/>
      <c r="B49" s="190" t="s">
        <v>194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15" ht="21.75" customHeight="1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15" ht="12.6" customHeight="1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15" ht="21.75" customHeight="1" thickTop="1" thickBot="1" x14ac:dyDescent="0.25">
      <c r="A52" s="2"/>
      <c r="B52" s="144" t="s">
        <v>47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15" ht="21.75" customHeight="1" thickTop="1" thickBot="1" x14ac:dyDescent="0.25">
      <c r="A53" s="2"/>
      <c r="B53" s="68" t="s">
        <v>28</v>
      </c>
      <c r="C53" s="142" t="s">
        <v>107</v>
      </c>
      <c r="D53" s="142"/>
      <c r="E53" s="142"/>
      <c r="F53" s="142"/>
      <c r="G53" s="142"/>
      <c r="H53" s="142"/>
      <c r="I53" s="142"/>
      <c r="J53" s="142"/>
      <c r="K53" s="142"/>
      <c r="L53" s="37">
        <f>RESUMO!G4*4*22-(L24*0.06)</f>
        <v>0</v>
      </c>
    </row>
    <row r="54" spans="1:15" ht="21.75" customHeight="1" thickTop="1" thickBot="1" x14ac:dyDescent="0.25">
      <c r="A54" s="2"/>
      <c r="B54" s="68" t="s">
        <v>30</v>
      </c>
      <c r="C54" s="142" t="s">
        <v>48</v>
      </c>
      <c r="D54" s="142"/>
      <c r="E54" s="142"/>
      <c r="F54" s="142"/>
      <c r="G54" s="142"/>
      <c r="H54" s="142"/>
      <c r="I54" s="142"/>
      <c r="J54" s="142"/>
      <c r="K54" s="142"/>
      <c r="L54" s="37">
        <f>22*RESUMO!G3*0.8</f>
        <v>0</v>
      </c>
    </row>
    <row r="55" spans="1:15" ht="21.75" customHeight="1" thickTop="1" thickBot="1" x14ac:dyDescent="0.25">
      <c r="A55" s="2"/>
      <c r="B55" s="68" t="s">
        <v>31</v>
      </c>
      <c r="C55" s="142" t="s">
        <v>103</v>
      </c>
      <c r="D55" s="142"/>
      <c r="E55" s="142"/>
      <c r="F55" s="142"/>
      <c r="G55" s="142"/>
      <c r="H55" s="142"/>
      <c r="I55" s="142"/>
      <c r="J55" s="142"/>
      <c r="K55" s="142"/>
      <c r="L55" s="37">
        <f>RESUMO!G5</f>
        <v>0</v>
      </c>
    </row>
    <row r="56" spans="1:15" ht="21.75" customHeight="1" thickTop="1" thickBot="1" x14ac:dyDescent="0.25">
      <c r="A56" s="2"/>
      <c r="B56" s="68" t="s">
        <v>32</v>
      </c>
      <c r="C56" s="143" t="s">
        <v>49</v>
      </c>
      <c r="D56" s="143"/>
      <c r="E56" s="143"/>
      <c r="F56" s="143"/>
      <c r="G56" s="143"/>
      <c r="H56" s="143"/>
      <c r="I56" s="143"/>
      <c r="J56" s="143"/>
      <c r="K56" s="143"/>
      <c r="L56" s="62"/>
      <c r="O56" s="66"/>
    </row>
    <row r="57" spans="1:15" ht="21.75" customHeight="1" thickTop="1" thickBot="1" x14ac:dyDescent="0.25">
      <c r="A57" s="2"/>
      <c r="B57" s="68" t="s">
        <v>33</v>
      </c>
      <c r="C57" s="142" t="s">
        <v>36</v>
      </c>
      <c r="D57" s="142"/>
      <c r="E57" s="142"/>
      <c r="F57" s="142"/>
      <c r="G57" s="142"/>
      <c r="H57" s="142"/>
      <c r="I57" s="142"/>
      <c r="J57" s="142"/>
      <c r="K57" s="142"/>
      <c r="L57" s="62">
        <v>0</v>
      </c>
      <c r="O57" s="66"/>
    </row>
    <row r="58" spans="1:15" ht="21.75" customHeight="1" thickTop="1" thickBot="1" x14ac:dyDescent="0.25">
      <c r="A58" s="2"/>
      <c r="B58" s="68"/>
      <c r="C58" s="145" t="s">
        <v>50</v>
      </c>
      <c r="D58" s="145"/>
      <c r="E58" s="145"/>
      <c r="F58" s="145"/>
      <c r="G58" s="145"/>
      <c r="H58" s="145"/>
      <c r="I58" s="145"/>
      <c r="J58" s="145"/>
      <c r="K58" s="145"/>
      <c r="L58" s="31">
        <f>SUM(L53:L57)</f>
        <v>0</v>
      </c>
      <c r="O58" s="66"/>
    </row>
    <row r="59" spans="1:15" ht="21.75" customHeight="1" thickTop="1" x14ac:dyDescent="0.2">
      <c r="A59" s="2"/>
      <c r="B59" s="184" t="s">
        <v>104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1:15" ht="37.15" customHeight="1" thickBot="1" x14ac:dyDescent="0.25">
      <c r="A60" s="2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7"/>
    </row>
    <row r="61" spans="1:15" ht="21.75" customHeight="1" thickTop="1" thickBot="1" x14ac:dyDescent="0.25">
      <c r="A61" s="2"/>
      <c r="B61" s="145" t="s">
        <v>51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15" ht="21.75" customHeight="1" thickTop="1" thickBot="1" x14ac:dyDescent="0.25">
      <c r="A62" s="2"/>
      <c r="B62" s="48" t="s">
        <v>52</v>
      </c>
      <c r="C62" s="142" t="s">
        <v>105</v>
      </c>
      <c r="D62" s="142"/>
      <c r="E62" s="142"/>
      <c r="F62" s="142"/>
      <c r="G62" s="142"/>
      <c r="H62" s="142"/>
      <c r="I62" s="142"/>
      <c r="J62" s="142"/>
      <c r="K62" s="49">
        <f>K36</f>
        <v>0</v>
      </c>
      <c r="L62" s="37">
        <f>L36</f>
        <v>0</v>
      </c>
    </row>
    <row r="63" spans="1:15" ht="21.75" customHeight="1" thickTop="1" thickBot="1" x14ac:dyDescent="0.25">
      <c r="A63" s="2"/>
      <c r="B63" s="48" t="s">
        <v>53</v>
      </c>
      <c r="C63" s="142" t="s">
        <v>54</v>
      </c>
      <c r="D63" s="142"/>
      <c r="E63" s="142"/>
      <c r="F63" s="142"/>
      <c r="G63" s="142"/>
      <c r="H63" s="142"/>
      <c r="I63" s="142"/>
      <c r="J63" s="142"/>
      <c r="K63" s="49">
        <f>K40</f>
        <v>0.33800000000000008</v>
      </c>
      <c r="L63" s="37">
        <f>L40</f>
        <v>0</v>
      </c>
    </row>
    <row r="64" spans="1:15" ht="21.75" customHeight="1" thickTop="1" thickBot="1" x14ac:dyDescent="0.25">
      <c r="A64" s="2"/>
      <c r="B64" s="48" t="s">
        <v>55</v>
      </c>
      <c r="C64" s="142" t="s">
        <v>56</v>
      </c>
      <c r="D64" s="142"/>
      <c r="E64" s="142"/>
      <c r="F64" s="142"/>
      <c r="G64" s="142"/>
      <c r="H64" s="142"/>
      <c r="I64" s="142"/>
      <c r="J64" s="142"/>
      <c r="K64" s="142"/>
      <c r="L64" s="37">
        <f>L58</f>
        <v>0</v>
      </c>
    </row>
    <row r="65" spans="1:14" ht="21.75" customHeight="1" thickTop="1" thickBot="1" x14ac:dyDescent="0.25">
      <c r="A65" s="2"/>
      <c r="B65" s="68"/>
      <c r="C65" s="145" t="s">
        <v>50</v>
      </c>
      <c r="D65" s="145"/>
      <c r="E65" s="145"/>
      <c r="F65" s="145"/>
      <c r="G65" s="145"/>
      <c r="H65" s="145"/>
      <c r="I65" s="145"/>
      <c r="J65" s="145"/>
      <c r="K65" s="145"/>
      <c r="L65" s="31">
        <f>L62+L63+L64</f>
        <v>0</v>
      </c>
    </row>
    <row r="66" spans="1:14" s="12" customFormat="1" ht="21.75" customHeight="1" thickTop="1" thickBot="1" x14ac:dyDescent="0.25">
      <c r="A66" s="1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</row>
    <row r="67" spans="1:14" s="12" customFormat="1" ht="21.75" customHeight="1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</row>
    <row r="68" spans="1:14" s="12" customFormat="1" ht="21.75" customHeight="1" thickTop="1" thickBot="1" x14ac:dyDescent="0.25">
      <c r="A68" s="11"/>
      <c r="B68" s="115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/>
      <c r="L68" s="30">
        <f>K68*$L$26</f>
        <v>0</v>
      </c>
    </row>
    <row r="69" spans="1:14" s="12" customFormat="1" ht="21.75" customHeight="1" thickTop="1" thickBot="1" x14ac:dyDescent="0.25">
      <c r="A69" s="11"/>
      <c r="B69" s="115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0</v>
      </c>
      <c r="L69" s="30">
        <f>K69*$L$26</f>
        <v>0</v>
      </c>
    </row>
    <row r="70" spans="1:14" s="12" customFormat="1" ht="21.75" customHeight="1" thickTop="1" thickBot="1" x14ac:dyDescent="0.25">
      <c r="A70" s="11"/>
      <c r="B70" s="115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/>
      <c r="L70" s="30">
        <f t="shared" ref="L70:L72" si="2">K70*$L$26</f>
        <v>0</v>
      </c>
    </row>
    <row r="71" spans="1:14" s="12" customFormat="1" ht="30" customHeight="1" thickTop="1" thickBot="1" x14ac:dyDescent="0.25">
      <c r="A71" s="11"/>
      <c r="B71" s="115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$K$40*K70</f>
        <v>0</v>
      </c>
      <c r="L71" s="30">
        <f t="shared" si="2"/>
        <v>0</v>
      </c>
    </row>
    <row r="72" spans="1:14" s="12" customFormat="1" ht="30" customHeight="1" thickTop="1" thickBot="1" x14ac:dyDescent="0.25">
      <c r="A72" s="11"/>
      <c r="B72" s="115" t="s">
        <v>33</v>
      </c>
      <c r="C72" s="208" t="s">
        <v>173</v>
      </c>
      <c r="D72" s="208"/>
      <c r="E72" s="208"/>
      <c r="F72" s="208"/>
      <c r="G72" s="208"/>
      <c r="H72" s="208"/>
      <c r="I72" s="208"/>
      <c r="J72" s="208"/>
      <c r="K72" s="132"/>
      <c r="L72" s="30">
        <f t="shared" si="2"/>
        <v>0</v>
      </c>
    </row>
    <row r="73" spans="1:14" s="12" customFormat="1" ht="21.75" customHeight="1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0</v>
      </c>
      <c r="L73" s="39">
        <f>SUM(L68:L72)</f>
        <v>0</v>
      </c>
    </row>
    <row r="74" spans="1:14" s="12" customFormat="1" ht="21.75" customHeight="1" thickTop="1" x14ac:dyDescent="0.2">
      <c r="A74" s="11"/>
      <c r="B74" s="184" t="s">
        <v>109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4"/>
    </row>
    <row r="75" spans="1:14" s="12" customFormat="1" ht="21.75" customHeight="1" x14ac:dyDescent="0.2">
      <c r="A75" s="11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1"/>
    </row>
    <row r="76" spans="1:14" s="12" customFormat="1" ht="12.6" customHeight="1" thickBot="1" x14ac:dyDescent="0.25">
      <c r="A76" s="11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7"/>
    </row>
    <row r="77" spans="1:14" s="12" customFormat="1" ht="21.75" customHeight="1" thickTop="1" thickBot="1" x14ac:dyDescent="0.25">
      <c r="A77" s="11"/>
      <c r="B77" s="144" t="s">
        <v>106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</row>
    <row r="78" spans="1:14" s="12" customFormat="1" ht="21.75" customHeight="1" thickTop="1" thickBot="1" x14ac:dyDescent="0.25">
      <c r="A78" s="11"/>
      <c r="B78" s="115" t="s">
        <v>28</v>
      </c>
      <c r="C78" s="142" t="s">
        <v>62</v>
      </c>
      <c r="D78" s="142"/>
      <c r="E78" s="142"/>
      <c r="F78" s="142"/>
      <c r="G78" s="142"/>
      <c r="H78" s="142"/>
      <c r="I78" s="142"/>
      <c r="J78" s="142"/>
      <c r="K78" s="132"/>
      <c r="L78" s="30">
        <f t="shared" ref="L78:L83" si="3">K78*$L$26</f>
        <v>0</v>
      </c>
      <c r="M78" s="64"/>
      <c r="N78" s="63"/>
    </row>
    <row r="79" spans="1:14" s="12" customFormat="1" ht="21.75" customHeight="1" thickTop="1" thickBot="1" x14ac:dyDescent="0.25">
      <c r="A79" s="11"/>
      <c r="B79" s="115" t="s">
        <v>30</v>
      </c>
      <c r="C79" s="142" t="s">
        <v>63</v>
      </c>
      <c r="D79" s="142"/>
      <c r="E79" s="142"/>
      <c r="F79" s="142"/>
      <c r="G79" s="142"/>
      <c r="H79" s="142"/>
      <c r="I79" s="142"/>
      <c r="J79" s="142"/>
      <c r="K79" s="49"/>
      <c r="L79" s="30">
        <f t="shared" si="3"/>
        <v>0</v>
      </c>
    </row>
    <row r="80" spans="1:14" s="12" customFormat="1" ht="21.75" customHeight="1" thickTop="1" thickBot="1" x14ac:dyDescent="0.25">
      <c r="A80" s="11"/>
      <c r="B80" s="115" t="s">
        <v>31</v>
      </c>
      <c r="C80" s="142" t="s">
        <v>64</v>
      </c>
      <c r="D80" s="142"/>
      <c r="E80" s="142"/>
      <c r="F80" s="142"/>
      <c r="G80" s="142"/>
      <c r="H80" s="142"/>
      <c r="I80" s="142"/>
      <c r="J80" s="142"/>
      <c r="K80" s="49"/>
      <c r="L80" s="30">
        <f t="shared" si="3"/>
        <v>0</v>
      </c>
    </row>
    <row r="81" spans="1:15" s="12" customFormat="1" ht="21.75" customHeight="1" thickTop="1" thickBot="1" x14ac:dyDescent="0.25">
      <c r="A81" s="11"/>
      <c r="B81" s="115" t="s">
        <v>32</v>
      </c>
      <c r="C81" s="142" t="s">
        <v>65</v>
      </c>
      <c r="D81" s="142"/>
      <c r="E81" s="142"/>
      <c r="F81" s="142"/>
      <c r="G81" s="142"/>
      <c r="H81" s="142"/>
      <c r="I81" s="142"/>
      <c r="J81" s="142"/>
      <c r="K81" s="49"/>
      <c r="L81" s="30">
        <f t="shared" si="3"/>
        <v>0</v>
      </c>
    </row>
    <row r="82" spans="1:15" s="12" customFormat="1" ht="21.75" customHeight="1" thickTop="1" thickBot="1" x14ac:dyDescent="0.25">
      <c r="A82" s="11"/>
      <c r="B82" s="115" t="s">
        <v>33</v>
      </c>
      <c r="C82" s="142" t="s">
        <v>66</v>
      </c>
      <c r="D82" s="142"/>
      <c r="E82" s="142"/>
      <c r="F82" s="142"/>
      <c r="G82" s="142"/>
      <c r="H82" s="142"/>
      <c r="I82" s="142"/>
      <c r="J82" s="142"/>
      <c r="K82" s="49"/>
      <c r="L82" s="30">
        <f t="shared" si="3"/>
        <v>0</v>
      </c>
    </row>
    <row r="83" spans="1:15" s="12" customFormat="1" ht="21.75" customHeight="1" thickTop="1" thickBot="1" x14ac:dyDescent="0.25">
      <c r="A83" s="11"/>
      <c r="B83" s="115" t="s">
        <v>34</v>
      </c>
      <c r="C83" s="142" t="s">
        <v>36</v>
      </c>
      <c r="D83" s="142"/>
      <c r="E83" s="142"/>
      <c r="F83" s="142"/>
      <c r="G83" s="142"/>
      <c r="H83" s="142"/>
      <c r="I83" s="142"/>
      <c r="J83" s="142"/>
      <c r="K83" s="49"/>
      <c r="L83" s="30">
        <f t="shared" si="3"/>
        <v>0</v>
      </c>
    </row>
    <row r="84" spans="1:15" s="12" customFormat="1" ht="21.75" customHeight="1" thickTop="1" thickBot="1" x14ac:dyDescent="0.25">
      <c r="A84" s="11"/>
      <c r="B84" s="115" t="s">
        <v>35</v>
      </c>
      <c r="C84" s="142" t="s">
        <v>94</v>
      </c>
      <c r="D84" s="142"/>
      <c r="E84" s="142"/>
      <c r="F84" s="142"/>
      <c r="G84" s="142"/>
      <c r="H84" s="142"/>
      <c r="I84" s="142"/>
      <c r="J84" s="142"/>
      <c r="K84" s="132">
        <f>(K78+K79+K80+K81+K82+K83)*K40</f>
        <v>0</v>
      </c>
      <c r="L84" s="30">
        <f>L26*K84</f>
        <v>0</v>
      </c>
    </row>
    <row r="85" spans="1:15" s="12" customFormat="1" ht="21.75" customHeight="1" thickTop="1" thickBot="1" x14ac:dyDescent="0.25">
      <c r="A85" s="11"/>
      <c r="B85" s="212" t="s">
        <v>50</v>
      </c>
      <c r="C85" s="212"/>
      <c r="D85" s="212"/>
      <c r="E85" s="212"/>
      <c r="F85" s="212"/>
      <c r="G85" s="212"/>
      <c r="H85" s="212"/>
      <c r="I85" s="212"/>
      <c r="J85" s="212"/>
      <c r="K85" s="56">
        <f>SUM(K78:K84)</f>
        <v>0</v>
      </c>
      <c r="L85" s="39">
        <f>L78+L79+L80+L81+L82+L84</f>
        <v>0</v>
      </c>
    </row>
    <row r="86" spans="1:15" s="12" customFormat="1" ht="21.75" customHeight="1" thickTop="1" x14ac:dyDescent="0.2">
      <c r="A86" s="11"/>
      <c r="B86" s="184" t="s">
        <v>192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</row>
    <row r="87" spans="1:15" s="12" customFormat="1" ht="37.5" customHeight="1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</row>
    <row r="88" spans="1:15" ht="21.75" customHeight="1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68" t="s">
        <v>67</v>
      </c>
    </row>
    <row r="89" spans="1:15" ht="21.75" customHeight="1" thickTop="1" thickBot="1" x14ac:dyDescent="0.25">
      <c r="A89" s="2"/>
      <c r="B89" s="68" t="s">
        <v>28</v>
      </c>
      <c r="C89" s="143" t="s">
        <v>68</v>
      </c>
      <c r="D89" s="143"/>
      <c r="E89" s="143"/>
      <c r="F89" s="143"/>
      <c r="G89" s="143"/>
      <c r="H89" s="143"/>
      <c r="I89" s="143"/>
      <c r="J89" s="143"/>
      <c r="K89" s="143"/>
      <c r="L89" s="72"/>
    </row>
    <row r="90" spans="1:15" ht="21.75" customHeight="1" thickTop="1" thickBot="1" x14ac:dyDescent="0.25">
      <c r="A90" s="2"/>
      <c r="B90" s="145" t="s">
        <v>30</v>
      </c>
      <c r="C90" s="213" t="s">
        <v>36</v>
      </c>
      <c r="D90" s="213"/>
      <c r="E90" s="214" t="s">
        <v>110</v>
      </c>
      <c r="F90" s="214"/>
      <c r="G90" s="214"/>
      <c r="H90" s="214"/>
      <c r="I90" s="214"/>
      <c r="J90" s="214"/>
      <c r="K90" s="214"/>
      <c r="L90" s="72">
        <v>0</v>
      </c>
      <c r="N90" s="74"/>
      <c r="O90" s="73"/>
    </row>
    <row r="91" spans="1:15" ht="21.75" customHeight="1" thickTop="1" thickBot="1" x14ac:dyDescent="0.25">
      <c r="A91" s="2"/>
      <c r="B91" s="145"/>
      <c r="C91" s="213"/>
      <c r="D91" s="213"/>
      <c r="E91" s="214" t="s">
        <v>111</v>
      </c>
      <c r="F91" s="214"/>
      <c r="G91" s="214"/>
      <c r="H91" s="214"/>
      <c r="I91" s="214"/>
      <c r="J91" s="214"/>
      <c r="K91" s="214"/>
      <c r="L91" s="72">
        <v>0</v>
      </c>
      <c r="N91" s="75"/>
      <c r="O91" s="73"/>
    </row>
    <row r="92" spans="1:15" s="12" customFormat="1" ht="21.75" customHeight="1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0</v>
      </c>
      <c r="N92" s="75"/>
      <c r="O92" s="73"/>
    </row>
    <row r="93" spans="1:15" s="12" customFormat="1" ht="48.75" customHeight="1" thickTop="1" thickBot="1" x14ac:dyDescent="0.25">
      <c r="A93" s="11"/>
      <c r="B93" s="184" t="s">
        <v>114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4"/>
    </row>
    <row r="94" spans="1:15" s="12" customFormat="1" ht="21.75" customHeight="1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68" t="s">
        <v>27</v>
      </c>
    </row>
    <row r="95" spans="1:15" s="12" customFormat="1" ht="21.75" customHeight="1" thickTop="1" thickBot="1" x14ac:dyDescent="0.25">
      <c r="A95" s="11"/>
      <c r="B95" s="68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/>
      <c r="L95" s="30">
        <f>K95*L115</f>
        <v>0</v>
      </c>
    </row>
    <row r="96" spans="1:15" s="12" customFormat="1" ht="21.75" customHeight="1" thickTop="1" thickBot="1" x14ac:dyDescent="0.25">
      <c r="A96" s="11"/>
      <c r="B96" s="68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/>
      <c r="L96" s="30">
        <f>(L115+L95)*K96</f>
        <v>0</v>
      </c>
    </row>
    <row r="97" spans="1:12" s="12" customFormat="1" ht="21.75" customHeight="1" thickTop="1" thickBot="1" x14ac:dyDescent="0.25">
      <c r="A97" s="11"/>
      <c r="B97" s="145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L97" s="50"/>
    </row>
    <row r="98" spans="1:12" s="12" customFormat="1" ht="21.75" customHeight="1" thickTop="1" thickBot="1" x14ac:dyDescent="0.25">
      <c r="A98" s="11"/>
      <c r="B98" s="145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</v>
      </c>
      <c r="K98" s="52"/>
      <c r="L98" s="58">
        <f>((L115+L95+L96)/(1-J98))*K98</f>
        <v>0</v>
      </c>
    </row>
    <row r="99" spans="1:12" s="12" customFormat="1" ht="21.75" customHeight="1" thickTop="1" thickBot="1" x14ac:dyDescent="0.25">
      <c r="A99" s="11"/>
      <c r="B99" s="145"/>
      <c r="C99" s="19"/>
      <c r="D99" s="19"/>
      <c r="E99" s="19"/>
      <c r="F99" s="19"/>
      <c r="G99" s="19" t="s">
        <v>18</v>
      </c>
      <c r="H99" s="42"/>
      <c r="I99" s="42"/>
      <c r="J99" s="232"/>
      <c r="K99" s="52"/>
      <c r="L99" s="58">
        <f>((L115+L95+L96)/(1-J98))*K99</f>
        <v>0</v>
      </c>
    </row>
    <row r="100" spans="1:12" s="12" customFormat="1" ht="21.75" customHeight="1" thickTop="1" thickBot="1" x14ac:dyDescent="0.25">
      <c r="A100" s="11"/>
      <c r="B100" s="145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/>
      <c r="L100" s="58">
        <f>((L115+L95+L96)/(1-J98))*K100</f>
        <v>0</v>
      </c>
    </row>
    <row r="101" spans="1:12" s="12" customFormat="1" ht="21.75" customHeight="1" thickTop="1" thickBot="1" x14ac:dyDescent="0.25">
      <c r="A101" s="11"/>
      <c r="B101" s="69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0</v>
      </c>
    </row>
    <row r="102" spans="1:12" s="12" customFormat="1" ht="37.15" customHeight="1" thickTop="1" thickBot="1" x14ac:dyDescent="0.25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</row>
    <row r="103" spans="1:12" s="12" customFormat="1" ht="21.6" hidden="1" customHeight="1" x14ac:dyDescent="0.2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</row>
    <row r="104" spans="1:12" s="12" customFormat="1" ht="21.6" hidden="1" customHeight="1" x14ac:dyDescent="0.2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</row>
    <row r="105" spans="1:12" s="12" customFormat="1" ht="21.6" hidden="1" customHeight="1" x14ac:dyDescent="0.2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</row>
    <row r="106" spans="1:12" s="12" customFormat="1" ht="21.6" hidden="1" customHeight="1" x14ac:dyDescent="0.2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</row>
    <row r="107" spans="1:12" ht="21.6" hidden="1" customHeight="1" x14ac:dyDescent="0.2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12" ht="21.75" customHeight="1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</row>
    <row r="109" spans="1:12" ht="21.75" customHeight="1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68" t="s">
        <v>67</v>
      </c>
    </row>
    <row r="110" spans="1:12" ht="21.75" customHeight="1" thickTop="1" thickBot="1" x14ac:dyDescent="0.25">
      <c r="A110" s="2"/>
      <c r="B110" s="68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0</v>
      </c>
    </row>
    <row r="111" spans="1:12" ht="21.75" customHeight="1" thickTop="1" thickBot="1" x14ac:dyDescent="0.25">
      <c r="A111" s="2"/>
      <c r="B111" s="68" t="s">
        <v>30</v>
      </c>
      <c r="C111" s="221" t="s">
        <v>72</v>
      </c>
      <c r="D111" s="221"/>
      <c r="E111" s="221"/>
      <c r="F111" s="221"/>
      <c r="G111" s="221"/>
      <c r="H111" s="221"/>
      <c r="I111" s="221"/>
      <c r="J111" s="221"/>
      <c r="K111" s="221"/>
      <c r="L111" s="30">
        <f>L65</f>
        <v>0</v>
      </c>
    </row>
    <row r="112" spans="1:12" ht="21.75" customHeight="1" thickTop="1" thickBot="1" x14ac:dyDescent="0.25">
      <c r="A112" s="2"/>
      <c r="B112" s="68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0</v>
      </c>
    </row>
    <row r="113" spans="1:13" ht="21.75" customHeight="1" thickTop="1" thickBot="1" x14ac:dyDescent="0.25">
      <c r="A113" s="2"/>
      <c r="B113" s="68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0</v>
      </c>
    </row>
    <row r="114" spans="1:13" ht="21.75" customHeight="1" thickTop="1" thickBot="1" x14ac:dyDescent="0.25">
      <c r="A114" s="2"/>
      <c r="B114" s="68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0</v>
      </c>
    </row>
    <row r="115" spans="1:13" ht="21.75" customHeight="1" thickTop="1" thickBot="1" x14ac:dyDescent="0.25">
      <c r="A115" s="2"/>
      <c r="B115" s="144" t="s">
        <v>75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39">
        <f>SUM(L110:L114)</f>
        <v>0</v>
      </c>
      <c r="M115" s="13"/>
    </row>
    <row r="116" spans="1:13" s="12" customFormat="1" ht="21.75" customHeight="1" thickTop="1" thickBot="1" x14ac:dyDescent="0.25">
      <c r="A116" s="11"/>
      <c r="B116" s="68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0</v>
      </c>
    </row>
    <row r="117" spans="1:13" ht="34.15" customHeight="1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0</v>
      </c>
    </row>
    <row r="118" spans="1:13" ht="21.75" customHeight="1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</row>
    <row r="119" spans="1:13" ht="21.75" customHeight="1" thickTop="1" thickBot="1" x14ac:dyDescent="0.25">
      <c r="A119" s="2"/>
      <c r="B119" s="145" t="s">
        <v>78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13" ht="45" customHeight="1" thickTop="1" thickBot="1" x14ac:dyDescent="0.25">
      <c r="A120" s="2"/>
      <c r="B120" s="237" t="s">
        <v>79</v>
      </c>
      <c r="C120" s="237"/>
      <c r="D120" s="237"/>
      <c r="E120" s="238" t="s">
        <v>80</v>
      </c>
      <c r="F120" s="238"/>
      <c r="G120" s="238" t="s">
        <v>81</v>
      </c>
      <c r="H120" s="238"/>
      <c r="I120" s="238" t="s">
        <v>82</v>
      </c>
      <c r="J120" s="238"/>
      <c r="K120" s="70" t="s">
        <v>83</v>
      </c>
      <c r="L120" s="44" t="s">
        <v>84</v>
      </c>
    </row>
    <row r="121" spans="1:13" ht="21.75" customHeight="1" thickTop="1" thickBot="1" x14ac:dyDescent="0.25">
      <c r="A121" s="2"/>
      <c r="B121" s="239" t="s">
        <v>127</v>
      </c>
      <c r="C121" s="239"/>
      <c r="D121" s="239"/>
      <c r="E121" s="240">
        <f>L117</f>
        <v>0</v>
      </c>
      <c r="F121" s="240"/>
      <c r="G121" s="241">
        <v>1</v>
      </c>
      <c r="H121" s="241"/>
      <c r="I121" s="240">
        <f>G121*E121</f>
        <v>0</v>
      </c>
      <c r="J121" s="240"/>
      <c r="K121" s="71">
        <v>4</v>
      </c>
      <c r="L121" s="46">
        <f>ROUND(K121*I121,2)</f>
        <v>0</v>
      </c>
    </row>
    <row r="122" spans="1:13" ht="36.75" customHeight="1" thickTop="1" thickBot="1" x14ac:dyDescent="0.25">
      <c r="A122" s="2"/>
      <c r="B122" s="242" t="s">
        <v>85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54">
        <f>L121</f>
        <v>0</v>
      </c>
    </row>
    <row r="123" spans="1:13" ht="36.75" customHeight="1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59">
        <f>L122*12</f>
        <v>0</v>
      </c>
    </row>
    <row r="124" spans="1:13" ht="16.5" thickTop="1" x14ac:dyDescent="0.2">
      <c r="L124" s="60" t="s">
        <v>95</v>
      </c>
      <c r="M124" s="61" t="e">
        <f>L117/L26</f>
        <v>#DIV/0!</v>
      </c>
    </row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</sheetData>
  <mergeCells count="105">
    <mergeCell ref="B29:L29"/>
    <mergeCell ref="B30:L30"/>
    <mergeCell ref="C31:J31"/>
    <mergeCell ref="C32:J32"/>
    <mergeCell ref="C33:J33"/>
    <mergeCell ref="C34:J34"/>
    <mergeCell ref="C35:J35"/>
    <mergeCell ref="C36:J36"/>
    <mergeCell ref="C68:J68"/>
    <mergeCell ref="B39:L39"/>
    <mergeCell ref="B40:J40"/>
    <mergeCell ref="C41:J41"/>
    <mergeCell ref="C42:J42"/>
    <mergeCell ref="C43:J43"/>
    <mergeCell ref="C44:J44"/>
    <mergeCell ref="B37:L38"/>
    <mergeCell ref="C53:K53"/>
    <mergeCell ref="C54:K54"/>
    <mergeCell ref="C55:K55"/>
    <mergeCell ref="C56:K56"/>
    <mergeCell ref="C57:K57"/>
    <mergeCell ref="C58:K58"/>
    <mergeCell ref="C45:J45"/>
    <mergeCell ref="C46:J46"/>
    <mergeCell ref="B1:J1"/>
    <mergeCell ref="B2:D2"/>
    <mergeCell ref="E2:J2"/>
    <mergeCell ref="B3:D3"/>
    <mergeCell ref="E3:J3"/>
    <mergeCell ref="B4:D4"/>
    <mergeCell ref="E4:G4"/>
    <mergeCell ref="I4:J4"/>
    <mergeCell ref="C19:K19"/>
    <mergeCell ref="B20:L22"/>
    <mergeCell ref="B23:K23"/>
    <mergeCell ref="B25:L25"/>
    <mergeCell ref="B26:K26"/>
    <mergeCell ref="B27:L28"/>
    <mergeCell ref="B5:D5"/>
    <mergeCell ref="E5:J5"/>
    <mergeCell ref="C7:F7"/>
    <mergeCell ref="G7:L7"/>
    <mergeCell ref="B12:L14"/>
    <mergeCell ref="B15:L15"/>
    <mergeCell ref="C47:F47"/>
    <mergeCell ref="I47:J47"/>
    <mergeCell ref="B49:L51"/>
    <mergeCell ref="B52:L52"/>
    <mergeCell ref="B66:L66"/>
    <mergeCell ref="B67:L67"/>
    <mergeCell ref="B59:L60"/>
    <mergeCell ref="B61:L61"/>
    <mergeCell ref="C62:J62"/>
    <mergeCell ref="C63:J63"/>
    <mergeCell ref="C64:K64"/>
    <mergeCell ref="C65:K65"/>
    <mergeCell ref="C69:J69"/>
    <mergeCell ref="C70:J70"/>
    <mergeCell ref="C71:J71"/>
    <mergeCell ref="C72:J72"/>
    <mergeCell ref="C78:J78"/>
    <mergeCell ref="B73:J73"/>
    <mergeCell ref="B74:L76"/>
    <mergeCell ref="B77:L77"/>
    <mergeCell ref="B85:J85"/>
    <mergeCell ref="B86:L87"/>
    <mergeCell ref="B88:K88"/>
    <mergeCell ref="C89:K89"/>
    <mergeCell ref="B90:B91"/>
    <mergeCell ref="C90:D91"/>
    <mergeCell ref="E90:K90"/>
    <mergeCell ref="E91:K91"/>
    <mergeCell ref="C79:J79"/>
    <mergeCell ref="C80:J80"/>
    <mergeCell ref="C81:J81"/>
    <mergeCell ref="C82:J82"/>
    <mergeCell ref="C83:J83"/>
    <mergeCell ref="C84:J84"/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  <mergeCell ref="B121:D121"/>
    <mergeCell ref="E121:F121"/>
    <mergeCell ref="G121:H121"/>
    <mergeCell ref="I121:J121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48539"/>
  <sheetViews>
    <sheetView topLeftCell="B95" workbookViewId="0">
      <selection activeCell="K95" sqref="K95:K100"/>
    </sheetView>
  </sheetViews>
  <sheetFormatPr defaultColWidth="9.140625" defaultRowHeight="15.75" x14ac:dyDescent="0.2"/>
  <cols>
    <col min="1" max="11" width="12.42578125" style="14" customWidth="1"/>
    <col min="12" max="12" width="24.5703125" style="14" customWidth="1"/>
    <col min="13" max="13" width="12.42578125" style="14" customWidth="1"/>
    <col min="14" max="14" width="17.5703125" style="14" customWidth="1"/>
    <col min="15" max="15" width="17.42578125" style="14" customWidth="1"/>
    <col min="16" max="16" width="23.42578125" style="14" customWidth="1"/>
    <col min="17" max="257" width="12.42578125" style="14" customWidth="1"/>
    <col min="258" max="1025" width="12.42578125" style="65" customWidth="1"/>
    <col min="1026" max="16384" width="9.140625" style="65"/>
  </cols>
  <sheetData>
    <row r="1" spans="1:12" ht="21.75" customHeight="1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12" ht="21.75" customHeight="1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</row>
    <row r="3" spans="1:12" ht="21.75" customHeight="1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12" ht="21.75" customHeight="1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12" ht="21.75" customHeight="1" thickTop="1" thickBot="1" x14ac:dyDescent="0.25">
      <c r="A5" s="2"/>
      <c r="B5" s="151" t="s">
        <v>22</v>
      </c>
      <c r="C5" s="151"/>
      <c r="D5" s="151"/>
      <c r="E5" s="152" t="s">
        <v>163</v>
      </c>
      <c r="F5" s="152"/>
      <c r="G5" s="152"/>
      <c r="H5" s="152"/>
      <c r="I5" s="152"/>
      <c r="J5" s="152"/>
      <c r="K5" s="7"/>
      <c r="L5" s="8"/>
    </row>
    <row r="6" spans="1:12" ht="21.75" customHeight="1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2" ht="21.75" customHeight="1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12" ht="21.75" customHeight="1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</row>
    <row r="9" spans="1:12" ht="21.75" customHeight="1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128">
        <v>2023</v>
      </c>
    </row>
    <row r="10" spans="1:12" ht="21.75" customHeight="1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12" ht="21.75" customHeight="1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2</v>
      </c>
    </row>
    <row r="12" spans="1:12" ht="21.75" customHeight="1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ht="21.75" customHeight="1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ht="21.75" customHeight="1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21.75" customHeight="1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21.75" customHeight="1" thickTop="1" thickBot="1" x14ac:dyDescent="0.25">
      <c r="A16" s="2"/>
      <c r="B16" s="22">
        <v>1</v>
      </c>
      <c r="C16" s="19" t="s">
        <v>185</v>
      </c>
      <c r="D16" s="19"/>
      <c r="E16" s="19"/>
      <c r="F16" s="19"/>
      <c r="G16" s="19"/>
      <c r="H16" s="19"/>
      <c r="I16" s="19"/>
      <c r="J16" s="19"/>
      <c r="K16" s="19"/>
      <c r="L16" s="23">
        <f>RESUMO!H2</f>
        <v>0</v>
      </c>
    </row>
    <row r="17" spans="1:257" ht="21.75" customHeight="1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82" t="s">
        <v>163</v>
      </c>
    </row>
    <row r="18" spans="1:257" ht="21.75" customHeight="1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257" ht="21.75" customHeight="1" thickTop="1" thickBot="1" x14ac:dyDescent="0.25">
      <c r="A19" s="2"/>
      <c r="B19" s="91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76" t="s">
        <v>164</v>
      </c>
    </row>
    <row r="20" spans="1:257" ht="21.75" customHeight="1" thickTop="1" x14ac:dyDescent="0.2">
      <c r="A20" s="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257" ht="19.149999999999999" customHeight="1" thickBot="1" x14ac:dyDescent="0.25">
      <c r="A21" s="2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1:257" ht="21.6" hidden="1" customHeight="1" x14ac:dyDescent="0.2">
      <c r="A22" s="2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257" ht="21.75" customHeight="1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90" t="s">
        <v>27</v>
      </c>
    </row>
    <row r="24" spans="1:257" ht="21.75" customHeight="1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0</v>
      </c>
    </row>
    <row r="25" spans="1:257" ht="21.6" hidden="1" customHeight="1" x14ac:dyDescent="0.2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257" ht="21.75" customHeight="1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0</v>
      </c>
      <c r="N26" s="57"/>
    </row>
    <row r="27" spans="1:257" ht="21.75" customHeight="1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257" ht="32.450000000000003" customHeight="1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257" ht="21.75" customHeight="1" thickTop="1" thickBot="1" x14ac:dyDescent="0.25">
      <c r="A29" s="2"/>
      <c r="B29" s="144" t="s">
        <v>37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</row>
    <row r="30" spans="1:257" ht="21.75" customHeight="1" thickTop="1" thickBot="1" x14ac:dyDescent="0.25">
      <c r="A30" s="2"/>
      <c r="B30" s="144" t="s">
        <v>108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IO30" s="65"/>
      <c r="IP30" s="65"/>
      <c r="IQ30" s="65"/>
      <c r="IR30" s="65"/>
      <c r="IS30" s="65"/>
      <c r="IT30" s="65"/>
      <c r="IU30" s="65"/>
      <c r="IV30" s="65"/>
      <c r="IW30" s="65"/>
    </row>
    <row r="31" spans="1:257" ht="21.75" customHeight="1" thickTop="1" thickBot="1" x14ac:dyDescent="0.25">
      <c r="A31" s="2"/>
      <c r="B31" s="115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/>
      <c r="L31" s="37">
        <f>$L$26*K31</f>
        <v>0</v>
      </c>
      <c r="IO31" s="65"/>
      <c r="IP31" s="65"/>
      <c r="IQ31" s="65"/>
      <c r="IR31" s="65"/>
      <c r="IS31" s="65"/>
      <c r="IT31" s="65"/>
      <c r="IU31" s="65"/>
      <c r="IV31" s="65"/>
      <c r="IW31" s="65"/>
    </row>
    <row r="32" spans="1:257" ht="21.75" customHeight="1" thickTop="1" thickBot="1" x14ac:dyDescent="0.25">
      <c r="A32" s="2"/>
      <c r="B32" s="115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/>
      <c r="L32" s="37">
        <f t="shared" ref="L32:L33" si="0">$L$26*K32</f>
        <v>0</v>
      </c>
      <c r="IO32" s="65"/>
      <c r="IP32" s="65"/>
      <c r="IQ32" s="65"/>
      <c r="IR32" s="65"/>
      <c r="IS32" s="65"/>
      <c r="IT32" s="65"/>
      <c r="IU32" s="65"/>
      <c r="IV32" s="65"/>
      <c r="IW32" s="65"/>
    </row>
    <row r="33" spans="1:257" ht="21.75" customHeight="1" thickTop="1" thickBot="1" x14ac:dyDescent="0.25">
      <c r="A33" s="2"/>
      <c r="B33" s="116" t="s">
        <v>31</v>
      </c>
      <c r="C33" s="181" t="s">
        <v>184</v>
      </c>
      <c r="D33" s="182"/>
      <c r="E33" s="182"/>
      <c r="F33" s="182"/>
      <c r="G33" s="182"/>
      <c r="H33" s="182"/>
      <c r="I33" s="182"/>
      <c r="J33" s="182"/>
      <c r="K33" s="131"/>
      <c r="L33" s="37">
        <f t="shared" si="0"/>
        <v>0</v>
      </c>
      <c r="IO33" s="65"/>
      <c r="IP33" s="65"/>
      <c r="IQ33" s="65"/>
      <c r="IR33" s="65"/>
      <c r="IS33" s="65"/>
      <c r="IT33" s="65"/>
      <c r="IU33" s="65"/>
      <c r="IV33" s="65"/>
      <c r="IW33" s="65"/>
    </row>
    <row r="34" spans="1:257" ht="21.75" customHeight="1" thickTop="1" thickBot="1" x14ac:dyDescent="0.25">
      <c r="A34" s="2"/>
      <c r="B34" s="119"/>
      <c r="C34" s="175" t="s">
        <v>170</v>
      </c>
      <c r="D34" s="175"/>
      <c r="E34" s="175"/>
      <c r="F34" s="175"/>
      <c r="G34" s="175"/>
      <c r="H34" s="175"/>
      <c r="I34" s="175"/>
      <c r="J34" s="175"/>
      <c r="K34" s="105">
        <f>SUM(K31:K33)</f>
        <v>0</v>
      </c>
      <c r="L34" s="31">
        <f>SUM(L31:L33)</f>
        <v>0</v>
      </c>
      <c r="IO34" s="65"/>
      <c r="IP34" s="65"/>
      <c r="IQ34" s="65"/>
      <c r="IR34" s="65"/>
      <c r="IS34" s="65"/>
      <c r="IT34" s="65"/>
      <c r="IU34" s="65"/>
      <c r="IV34" s="65"/>
      <c r="IW34" s="65"/>
    </row>
    <row r="35" spans="1:257" ht="21.75" customHeight="1" thickTop="1" thickBot="1" x14ac:dyDescent="0.25">
      <c r="A35" s="2"/>
      <c r="B35" s="115" t="s">
        <v>32</v>
      </c>
      <c r="C35" s="174" t="s">
        <v>171</v>
      </c>
      <c r="D35" s="174"/>
      <c r="E35" s="174"/>
      <c r="F35" s="174"/>
      <c r="G35" s="174"/>
      <c r="H35" s="174"/>
      <c r="I35" s="174"/>
      <c r="J35" s="174"/>
      <c r="K35" s="131">
        <f>K40*K34</f>
        <v>0</v>
      </c>
      <c r="L35" s="62">
        <f>$L$26*K35</f>
        <v>0</v>
      </c>
      <c r="IO35" s="65"/>
      <c r="IP35" s="65"/>
      <c r="IQ35" s="65"/>
      <c r="IR35" s="65"/>
      <c r="IS35" s="65"/>
      <c r="IT35" s="65"/>
      <c r="IU35" s="65"/>
      <c r="IV35" s="65"/>
      <c r="IW35" s="65"/>
    </row>
    <row r="36" spans="1:257" ht="21.75" customHeight="1" thickTop="1" thickBot="1" x14ac:dyDescent="0.25">
      <c r="A36" s="2"/>
      <c r="B36" s="119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</v>
      </c>
      <c r="L36" s="31">
        <f>SUM(L34:L35)</f>
        <v>0</v>
      </c>
      <c r="IO36" s="65"/>
      <c r="IP36" s="65"/>
      <c r="IQ36" s="65"/>
      <c r="IR36" s="65"/>
      <c r="IS36" s="65"/>
      <c r="IT36" s="65"/>
      <c r="IU36" s="65"/>
      <c r="IV36" s="65"/>
      <c r="IW36" s="65"/>
    </row>
    <row r="37" spans="1:257" ht="21.75" customHeight="1" thickTop="1" x14ac:dyDescent="0.2">
      <c r="A37" s="2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</row>
    <row r="38" spans="1:257" ht="55.15" customHeight="1" thickBot="1" x14ac:dyDescent="0.25">
      <c r="A38" s="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</row>
    <row r="39" spans="1:257" ht="21.75" customHeight="1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257" ht="27" customHeight="1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0.33800000000000008</v>
      </c>
      <c r="L40" s="31">
        <f>SUM(L41:L48)</f>
        <v>0</v>
      </c>
    </row>
    <row r="41" spans="1:257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0</v>
      </c>
    </row>
    <row r="42" spans="1:257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0</v>
      </c>
    </row>
    <row r="43" spans="1:257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1">K43*$L$26</f>
        <v>0</v>
      </c>
    </row>
    <row r="44" spans="1:257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1"/>
        <v>0</v>
      </c>
    </row>
    <row r="45" spans="1:257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1"/>
        <v>0</v>
      </c>
    </row>
    <row r="46" spans="1:257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1"/>
        <v>0</v>
      </c>
    </row>
    <row r="47" spans="1:257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/>
      <c r="H47" s="36" t="s">
        <v>11</v>
      </c>
      <c r="I47" s="201"/>
      <c r="J47" s="201"/>
      <c r="K47" s="134">
        <f>G47*I47</f>
        <v>0</v>
      </c>
      <c r="L47" s="72">
        <f t="shared" si="1"/>
        <v>0</v>
      </c>
    </row>
    <row r="48" spans="1:257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1"/>
        <v>0</v>
      </c>
    </row>
    <row r="49" spans="1:15" ht="21.75" customHeight="1" thickTop="1" x14ac:dyDescent="0.2">
      <c r="A49" s="2"/>
      <c r="B49" s="190" t="s">
        <v>194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15" ht="21.75" customHeight="1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15" ht="12.6" customHeight="1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15" ht="21.75" customHeight="1" thickTop="1" thickBot="1" x14ac:dyDescent="0.25">
      <c r="A52" s="2"/>
      <c r="B52" s="144" t="s">
        <v>47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15" ht="21.75" customHeight="1" thickTop="1" thickBot="1" x14ac:dyDescent="0.25">
      <c r="A53" s="2"/>
      <c r="B53" s="90" t="s">
        <v>28</v>
      </c>
      <c r="C53" s="142" t="s">
        <v>107</v>
      </c>
      <c r="D53" s="142"/>
      <c r="E53" s="142"/>
      <c r="F53" s="142"/>
      <c r="G53" s="142"/>
      <c r="H53" s="142"/>
      <c r="I53" s="142"/>
      <c r="J53" s="142"/>
      <c r="K53" s="142"/>
      <c r="L53" s="37">
        <f>RESUMO!H4*4*22-(L24*0.06)</f>
        <v>0</v>
      </c>
    </row>
    <row r="54" spans="1:15" ht="21.75" customHeight="1" thickTop="1" thickBot="1" x14ac:dyDescent="0.25">
      <c r="A54" s="2"/>
      <c r="B54" s="90" t="s">
        <v>30</v>
      </c>
      <c r="C54" s="142" t="s">
        <v>48</v>
      </c>
      <c r="D54" s="142"/>
      <c r="E54" s="142"/>
      <c r="F54" s="142"/>
      <c r="G54" s="142"/>
      <c r="H54" s="142"/>
      <c r="I54" s="142"/>
      <c r="J54" s="142"/>
      <c r="K54" s="142"/>
      <c r="L54" s="37">
        <f>22*RESUMO!H3*0.8</f>
        <v>0</v>
      </c>
    </row>
    <row r="55" spans="1:15" ht="21.75" customHeight="1" thickTop="1" thickBot="1" x14ac:dyDescent="0.25">
      <c r="A55" s="2"/>
      <c r="B55" s="90" t="s">
        <v>31</v>
      </c>
      <c r="C55" s="143" t="s">
        <v>103</v>
      </c>
      <c r="D55" s="143"/>
      <c r="E55" s="143"/>
      <c r="F55" s="143"/>
      <c r="G55" s="143"/>
      <c r="H55" s="143"/>
      <c r="I55" s="143"/>
      <c r="J55" s="143"/>
      <c r="K55" s="143"/>
      <c r="L55" s="62">
        <f>RESUMO!H5</f>
        <v>0</v>
      </c>
    </row>
    <row r="56" spans="1:15" ht="21.75" customHeight="1" thickTop="1" thickBot="1" x14ac:dyDescent="0.25">
      <c r="A56" s="2"/>
      <c r="B56" s="90" t="s">
        <v>32</v>
      </c>
      <c r="C56" s="143" t="s">
        <v>49</v>
      </c>
      <c r="D56" s="143"/>
      <c r="E56" s="143"/>
      <c r="F56" s="143"/>
      <c r="G56" s="143"/>
      <c r="H56" s="143"/>
      <c r="I56" s="143"/>
      <c r="J56" s="143"/>
      <c r="K56" s="143"/>
      <c r="L56" s="62"/>
      <c r="O56" s="66"/>
    </row>
    <row r="57" spans="1:15" ht="21.75" customHeight="1" thickTop="1" thickBot="1" x14ac:dyDescent="0.25">
      <c r="A57" s="2"/>
      <c r="B57" s="90" t="s">
        <v>33</v>
      </c>
      <c r="C57" s="142" t="s">
        <v>191</v>
      </c>
      <c r="D57" s="142"/>
      <c r="E57" s="142"/>
      <c r="F57" s="142"/>
      <c r="G57" s="142"/>
      <c r="H57" s="142"/>
      <c r="I57" s="142"/>
      <c r="J57" s="142"/>
      <c r="K57" s="142"/>
      <c r="L57" s="62">
        <f>RESUMO!H6</f>
        <v>0</v>
      </c>
      <c r="O57" s="66"/>
    </row>
    <row r="58" spans="1:15" ht="21.75" customHeight="1" thickTop="1" thickBot="1" x14ac:dyDescent="0.25">
      <c r="A58" s="2"/>
      <c r="B58" s="90"/>
      <c r="C58" s="145" t="s">
        <v>50</v>
      </c>
      <c r="D58" s="145"/>
      <c r="E58" s="145"/>
      <c r="F58" s="145"/>
      <c r="G58" s="145"/>
      <c r="H58" s="145"/>
      <c r="I58" s="145"/>
      <c r="J58" s="145"/>
      <c r="K58" s="145"/>
      <c r="L58" s="31">
        <f>SUM(L53:L57)</f>
        <v>0</v>
      </c>
      <c r="O58" s="66"/>
    </row>
    <row r="59" spans="1:15" ht="21.75" customHeight="1" thickTop="1" x14ac:dyDescent="0.2">
      <c r="A59" s="2"/>
      <c r="B59" s="184" t="s">
        <v>104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1:15" ht="37.15" customHeight="1" thickBot="1" x14ac:dyDescent="0.25">
      <c r="A60" s="2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7"/>
    </row>
    <row r="61" spans="1:15" ht="21.75" customHeight="1" thickTop="1" thickBot="1" x14ac:dyDescent="0.25">
      <c r="A61" s="2"/>
      <c r="B61" s="145" t="s">
        <v>51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15" ht="21.75" customHeight="1" thickTop="1" thickBot="1" x14ac:dyDescent="0.25">
      <c r="A62" s="2"/>
      <c r="B62" s="48" t="s">
        <v>52</v>
      </c>
      <c r="C62" s="142" t="s">
        <v>105</v>
      </c>
      <c r="D62" s="142"/>
      <c r="E62" s="142"/>
      <c r="F62" s="142"/>
      <c r="G62" s="142"/>
      <c r="H62" s="142"/>
      <c r="I62" s="142"/>
      <c r="J62" s="142"/>
      <c r="K62" s="49">
        <f>K36</f>
        <v>0</v>
      </c>
      <c r="L62" s="37">
        <f>L36</f>
        <v>0</v>
      </c>
    </row>
    <row r="63" spans="1:15" ht="21.75" customHeight="1" thickTop="1" thickBot="1" x14ac:dyDescent="0.25">
      <c r="A63" s="2"/>
      <c r="B63" s="48" t="s">
        <v>53</v>
      </c>
      <c r="C63" s="142" t="s">
        <v>54</v>
      </c>
      <c r="D63" s="142"/>
      <c r="E63" s="142"/>
      <c r="F63" s="142"/>
      <c r="G63" s="142"/>
      <c r="H63" s="142"/>
      <c r="I63" s="142"/>
      <c r="J63" s="142"/>
      <c r="K63" s="49">
        <f>K40</f>
        <v>0.33800000000000008</v>
      </c>
      <c r="L63" s="37">
        <f>L40</f>
        <v>0</v>
      </c>
    </row>
    <row r="64" spans="1:15" ht="21.75" customHeight="1" thickTop="1" thickBot="1" x14ac:dyDescent="0.25">
      <c r="A64" s="2"/>
      <c r="B64" s="48" t="s">
        <v>55</v>
      </c>
      <c r="C64" s="142" t="s">
        <v>56</v>
      </c>
      <c r="D64" s="142"/>
      <c r="E64" s="142"/>
      <c r="F64" s="142"/>
      <c r="G64" s="142"/>
      <c r="H64" s="142"/>
      <c r="I64" s="142"/>
      <c r="J64" s="142"/>
      <c r="K64" s="142"/>
      <c r="L64" s="37">
        <f>L58</f>
        <v>0</v>
      </c>
    </row>
    <row r="65" spans="1:14" ht="21.75" customHeight="1" thickTop="1" thickBot="1" x14ac:dyDescent="0.25">
      <c r="A65" s="2"/>
      <c r="B65" s="90"/>
      <c r="C65" s="145" t="s">
        <v>50</v>
      </c>
      <c r="D65" s="145"/>
      <c r="E65" s="145"/>
      <c r="F65" s="145"/>
      <c r="G65" s="145"/>
      <c r="H65" s="145"/>
      <c r="I65" s="145"/>
      <c r="J65" s="145"/>
      <c r="K65" s="145"/>
      <c r="L65" s="31">
        <f>L62+L63+L64</f>
        <v>0</v>
      </c>
    </row>
    <row r="66" spans="1:14" s="12" customFormat="1" ht="21.75" customHeight="1" thickTop="1" thickBot="1" x14ac:dyDescent="0.25">
      <c r="A66" s="1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</row>
    <row r="67" spans="1:14" s="12" customFormat="1" ht="21.75" customHeight="1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</row>
    <row r="68" spans="1:14" s="12" customFormat="1" ht="21.75" customHeight="1" thickTop="1" thickBot="1" x14ac:dyDescent="0.25">
      <c r="A68" s="11"/>
      <c r="B68" s="115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/>
      <c r="L68" s="30">
        <f>K68*$L$26</f>
        <v>0</v>
      </c>
    </row>
    <row r="69" spans="1:14" s="12" customFormat="1" ht="21.75" customHeight="1" thickTop="1" thickBot="1" x14ac:dyDescent="0.25">
      <c r="A69" s="11"/>
      <c r="B69" s="115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0</v>
      </c>
      <c r="L69" s="30">
        <f>K69*$L$26</f>
        <v>0</v>
      </c>
    </row>
    <row r="70" spans="1:14" s="12" customFormat="1" ht="21.75" customHeight="1" thickTop="1" thickBot="1" x14ac:dyDescent="0.25">
      <c r="A70" s="11"/>
      <c r="B70" s="115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/>
      <c r="L70" s="30">
        <f t="shared" ref="L70:L72" si="2">K70*$L$26</f>
        <v>0</v>
      </c>
    </row>
    <row r="71" spans="1:14" s="12" customFormat="1" ht="30" customHeight="1" thickTop="1" thickBot="1" x14ac:dyDescent="0.25">
      <c r="A71" s="11"/>
      <c r="B71" s="115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$K$40*K70</f>
        <v>0</v>
      </c>
      <c r="L71" s="30">
        <f t="shared" si="2"/>
        <v>0</v>
      </c>
    </row>
    <row r="72" spans="1:14" s="12" customFormat="1" ht="30" customHeight="1" thickTop="1" thickBot="1" x14ac:dyDescent="0.25">
      <c r="A72" s="11"/>
      <c r="B72" s="115" t="s">
        <v>33</v>
      </c>
      <c r="C72" s="208" t="s">
        <v>173</v>
      </c>
      <c r="D72" s="208"/>
      <c r="E72" s="208"/>
      <c r="F72" s="208"/>
      <c r="G72" s="208"/>
      <c r="H72" s="208"/>
      <c r="I72" s="208"/>
      <c r="J72" s="208"/>
      <c r="K72" s="132"/>
      <c r="L72" s="30">
        <f t="shared" si="2"/>
        <v>0</v>
      </c>
    </row>
    <row r="73" spans="1:14" s="12" customFormat="1" ht="21.75" customHeight="1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0</v>
      </c>
      <c r="L73" s="39">
        <f>SUM(L68:L72)</f>
        <v>0</v>
      </c>
    </row>
    <row r="74" spans="1:14" s="12" customFormat="1" ht="21.75" customHeight="1" thickTop="1" x14ac:dyDescent="0.2">
      <c r="A74" s="11"/>
      <c r="B74" s="184" t="s">
        <v>109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4"/>
    </row>
    <row r="75" spans="1:14" s="12" customFormat="1" ht="21.75" customHeight="1" x14ac:dyDescent="0.2">
      <c r="A75" s="11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1"/>
    </row>
    <row r="76" spans="1:14" s="12" customFormat="1" ht="12.6" customHeight="1" thickBot="1" x14ac:dyDescent="0.25">
      <c r="A76" s="11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7"/>
    </row>
    <row r="77" spans="1:14" s="12" customFormat="1" ht="21.75" customHeight="1" thickTop="1" thickBot="1" x14ac:dyDescent="0.25">
      <c r="A77" s="11"/>
      <c r="B77" s="144" t="s">
        <v>106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</row>
    <row r="78" spans="1:14" s="12" customFormat="1" ht="21.75" customHeight="1" thickTop="1" thickBot="1" x14ac:dyDescent="0.25">
      <c r="A78" s="11"/>
      <c r="B78" s="115" t="s">
        <v>28</v>
      </c>
      <c r="C78" s="142" t="s">
        <v>62</v>
      </c>
      <c r="D78" s="142"/>
      <c r="E78" s="142"/>
      <c r="F78" s="142"/>
      <c r="G78" s="142"/>
      <c r="H78" s="142"/>
      <c r="I78" s="142"/>
      <c r="J78" s="142"/>
      <c r="K78" s="132"/>
      <c r="L78" s="30">
        <f t="shared" ref="L78:L83" si="3">K78*$L$26</f>
        <v>0</v>
      </c>
      <c r="M78" s="64"/>
      <c r="N78" s="63"/>
    </row>
    <row r="79" spans="1:14" s="12" customFormat="1" ht="21.75" customHeight="1" thickTop="1" thickBot="1" x14ac:dyDescent="0.25">
      <c r="A79" s="11"/>
      <c r="B79" s="115" t="s">
        <v>30</v>
      </c>
      <c r="C79" s="142" t="s">
        <v>63</v>
      </c>
      <c r="D79" s="142"/>
      <c r="E79" s="142"/>
      <c r="F79" s="142"/>
      <c r="G79" s="142"/>
      <c r="H79" s="142"/>
      <c r="I79" s="142"/>
      <c r="J79" s="142"/>
      <c r="K79" s="49"/>
      <c r="L79" s="30">
        <f t="shared" si="3"/>
        <v>0</v>
      </c>
    </row>
    <row r="80" spans="1:14" s="12" customFormat="1" ht="21.75" customHeight="1" thickTop="1" thickBot="1" x14ac:dyDescent="0.25">
      <c r="A80" s="11"/>
      <c r="B80" s="115" t="s">
        <v>31</v>
      </c>
      <c r="C80" s="142" t="s">
        <v>64</v>
      </c>
      <c r="D80" s="142"/>
      <c r="E80" s="142"/>
      <c r="F80" s="142"/>
      <c r="G80" s="142"/>
      <c r="H80" s="142"/>
      <c r="I80" s="142"/>
      <c r="J80" s="142"/>
      <c r="K80" s="49"/>
      <c r="L80" s="30">
        <f t="shared" si="3"/>
        <v>0</v>
      </c>
    </row>
    <row r="81" spans="1:15" s="12" customFormat="1" ht="21.75" customHeight="1" thickTop="1" thickBot="1" x14ac:dyDescent="0.25">
      <c r="A81" s="11"/>
      <c r="B81" s="115" t="s">
        <v>32</v>
      </c>
      <c r="C81" s="142" t="s">
        <v>65</v>
      </c>
      <c r="D81" s="142"/>
      <c r="E81" s="142"/>
      <c r="F81" s="142"/>
      <c r="G81" s="142"/>
      <c r="H81" s="142"/>
      <c r="I81" s="142"/>
      <c r="J81" s="142"/>
      <c r="K81" s="49"/>
      <c r="L81" s="30">
        <f t="shared" si="3"/>
        <v>0</v>
      </c>
    </row>
    <row r="82" spans="1:15" s="12" customFormat="1" ht="21.75" customHeight="1" thickTop="1" thickBot="1" x14ac:dyDescent="0.25">
      <c r="A82" s="11"/>
      <c r="B82" s="115" t="s">
        <v>33</v>
      </c>
      <c r="C82" s="142" t="s">
        <v>66</v>
      </c>
      <c r="D82" s="142"/>
      <c r="E82" s="142"/>
      <c r="F82" s="142"/>
      <c r="G82" s="142"/>
      <c r="H82" s="142"/>
      <c r="I82" s="142"/>
      <c r="J82" s="142"/>
      <c r="K82" s="49"/>
      <c r="L82" s="30">
        <f t="shared" si="3"/>
        <v>0</v>
      </c>
    </row>
    <row r="83" spans="1:15" s="12" customFormat="1" ht="21.75" customHeight="1" thickTop="1" thickBot="1" x14ac:dyDescent="0.25">
      <c r="A83" s="11"/>
      <c r="B83" s="115" t="s">
        <v>34</v>
      </c>
      <c r="C83" s="142" t="s">
        <v>36</v>
      </c>
      <c r="D83" s="142"/>
      <c r="E83" s="142"/>
      <c r="F83" s="142"/>
      <c r="G83" s="142"/>
      <c r="H83" s="142"/>
      <c r="I83" s="142"/>
      <c r="J83" s="142"/>
      <c r="K83" s="49"/>
      <c r="L83" s="30">
        <f t="shared" si="3"/>
        <v>0</v>
      </c>
    </row>
    <row r="84" spans="1:15" s="12" customFormat="1" ht="21.75" customHeight="1" thickTop="1" thickBot="1" x14ac:dyDescent="0.25">
      <c r="A84" s="11"/>
      <c r="B84" s="115" t="s">
        <v>35</v>
      </c>
      <c r="C84" s="142" t="s">
        <v>94</v>
      </c>
      <c r="D84" s="142"/>
      <c r="E84" s="142"/>
      <c r="F84" s="142"/>
      <c r="G84" s="142"/>
      <c r="H84" s="142"/>
      <c r="I84" s="142"/>
      <c r="J84" s="142"/>
      <c r="K84" s="132">
        <f>(K78+K79+K80+K81+K82+K83)*K40</f>
        <v>0</v>
      </c>
      <c r="L84" s="30">
        <f>L26*K84</f>
        <v>0</v>
      </c>
    </row>
    <row r="85" spans="1:15" s="12" customFormat="1" ht="21.75" customHeight="1" thickTop="1" thickBot="1" x14ac:dyDescent="0.25">
      <c r="A85" s="11"/>
      <c r="B85" s="212" t="s">
        <v>50</v>
      </c>
      <c r="C85" s="212"/>
      <c r="D85" s="212"/>
      <c r="E85" s="212"/>
      <c r="F85" s="212"/>
      <c r="G85" s="212"/>
      <c r="H85" s="212"/>
      <c r="I85" s="212"/>
      <c r="J85" s="212"/>
      <c r="K85" s="56">
        <f>SUM(K78:K84)</f>
        <v>0</v>
      </c>
      <c r="L85" s="39">
        <f>L78+L79+L80+L81+L82+L84</f>
        <v>0</v>
      </c>
    </row>
    <row r="86" spans="1:15" s="12" customFormat="1" ht="21.75" customHeight="1" thickTop="1" x14ac:dyDescent="0.2">
      <c r="A86" s="11"/>
      <c r="B86" s="184" t="s">
        <v>192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</row>
    <row r="87" spans="1:15" s="12" customFormat="1" ht="34.5" customHeight="1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</row>
    <row r="88" spans="1:15" ht="21.75" customHeight="1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90" t="s">
        <v>67</v>
      </c>
    </row>
    <row r="89" spans="1:15" ht="21.75" customHeight="1" thickTop="1" thickBot="1" x14ac:dyDescent="0.25">
      <c r="A89" s="2"/>
      <c r="B89" s="90" t="s">
        <v>28</v>
      </c>
      <c r="C89" s="143" t="s">
        <v>68</v>
      </c>
      <c r="D89" s="143"/>
      <c r="E89" s="143"/>
      <c r="F89" s="143"/>
      <c r="G89" s="143"/>
      <c r="H89" s="143"/>
      <c r="I89" s="143"/>
      <c r="J89" s="143"/>
      <c r="K89" s="143"/>
      <c r="L89" s="72"/>
    </row>
    <row r="90" spans="1:15" ht="21.75" customHeight="1" thickTop="1" thickBot="1" x14ac:dyDescent="0.25">
      <c r="A90" s="2"/>
      <c r="B90" s="145" t="s">
        <v>30</v>
      </c>
      <c r="C90" s="213" t="s">
        <v>36</v>
      </c>
      <c r="D90" s="213"/>
      <c r="E90" s="214" t="s">
        <v>110</v>
      </c>
      <c r="F90" s="214"/>
      <c r="G90" s="214"/>
      <c r="H90" s="214"/>
      <c r="I90" s="214"/>
      <c r="J90" s="214"/>
      <c r="K90" s="214"/>
      <c r="L90" s="72">
        <v>0</v>
      </c>
      <c r="N90" s="74"/>
      <c r="O90" s="73"/>
    </row>
    <row r="91" spans="1:15" ht="21.75" customHeight="1" thickTop="1" thickBot="1" x14ac:dyDescent="0.25">
      <c r="A91" s="2"/>
      <c r="B91" s="145"/>
      <c r="C91" s="213"/>
      <c r="D91" s="213"/>
      <c r="E91" s="214" t="s">
        <v>111</v>
      </c>
      <c r="F91" s="214"/>
      <c r="G91" s="214"/>
      <c r="H91" s="214"/>
      <c r="I91" s="214"/>
      <c r="J91" s="214"/>
      <c r="K91" s="214"/>
      <c r="L91" s="72">
        <v>0</v>
      </c>
      <c r="N91" s="75"/>
      <c r="O91" s="73"/>
    </row>
    <row r="92" spans="1:15" s="12" customFormat="1" ht="21.75" customHeight="1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0</v>
      </c>
      <c r="N92" s="75"/>
      <c r="O92" s="73"/>
    </row>
    <row r="93" spans="1:15" s="12" customFormat="1" ht="48.75" customHeight="1" thickTop="1" thickBot="1" x14ac:dyDescent="0.25">
      <c r="A93" s="11"/>
      <c r="B93" s="184" t="s">
        <v>114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4"/>
    </row>
    <row r="94" spans="1:15" s="12" customFormat="1" ht="21.75" customHeight="1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90" t="s">
        <v>27</v>
      </c>
    </row>
    <row r="95" spans="1:15" s="12" customFormat="1" ht="21.75" customHeight="1" thickTop="1" thickBot="1" x14ac:dyDescent="0.25">
      <c r="A95" s="11"/>
      <c r="B95" s="90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/>
      <c r="L95" s="30">
        <f>K95*L115</f>
        <v>0</v>
      </c>
    </row>
    <row r="96" spans="1:15" s="12" customFormat="1" ht="21.75" customHeight="1" thickTop="1" thickBot="1" x14ac:dyDescent="0.25">
      <c r="A96" s="11"/>
      <c r="B96" s="90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/>
      <c r="L96" s="30">
        <f>(L115+L95)*K96</f>
        <v>0</v>
      </c>
    </row>
    <row r="97" spans="1:12" s="12" customFormat="1" ht="21.75" customHeight="1" thickTop="1" thickBot="1" x14ac:dyDescent="0.25">
      <c r="A97" s="11"/>
      <c r="B97" s="145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L97" s="50"/>
    </row>
    <row r="98" spans="1:12" s="12" customFormat="1" ht="21.75" customHeight="1" thickTop="1" thickBot="1" x14ac:dyDescent="0.25">
      <c r="A98" s="11"/>
      <c r="B98" s="145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</v>
      </c>
      <c r="K98" s="52"/>
      <c r="L98" s="58">
        <f>((L115+L95+L96)/(1-J98))*K98</f>
        <v>0</v>
      </c>
    </row>
    <row r="99" spans="1:12" s="12" customFormat="1" ht="21.75" customHeight="1" thickTop="1" thickBot="1" x14ac:dyDescent="0.25">
      <c r="A99" s="11"/>
      <c r="B99" s="145"/>
      <c r="C99" s="19"/>
      <c r="D99" s="19"/>
      <c r="E99" s="19"/>
      <c r="F99" s="19"/>
      <c r="G99" s="19" t="s">
        <v>18</v>
      </c>
      <c r="H99" s="42"/>
      <c r="I99" s="42"/>
      <c r="J99" s="232"/>
      <c r="K99" s="52"/>
      <c r="L99" s="58">
        <f>((L115+L95+L96)/(1-J98))*K99</f>
        <v>0</v>
      </c>
    </row>
    <row r="100" spans="1:12" s="12" customFormat="1" ht="21.75" customHeight="1" thickTop="1" thickBot="1" x14ac:dyDescent="0.25">
      <c r="A100" s="11"/>
      <c r="B100" s="145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/>
      <c r="L100" s="58">
        <f>((L115+L95+L96)/(1-J98))*K100</f>
        <v>0</v>
      </c>
    </row>
    <row r="101" spans="1:12" s="12" customFormat="1" ht="21.75" customHeight="1" thickTop="1" thickBot="1" x14ac:dyDescent="0.25">
      <c r="A101" s="11"/>
      <c r="B101" s="94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0</v>
      </c>
    </row>
    <row r="102" spans="1:12" s="12" customFormat="1" ht="37.15" customHeight="1" thickTop="1" thickBot="1" x14ac:dyDescent="0.25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</row>
    <row r="103" spans="1:12" s="12" customFormat="1" ht="21.6" hidden="1" customHeight="1" x14ac:dyDescent="0.2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</row>
    <row r="104" spans="1:12" s="12" customFormat="1" ht="21.6" hidden="1" customHeight="1" x14ac:dyDescent="0.2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</row>
    <row r="105" spans="1:12" s="12" customFormat="1" ht="21.6" hidden="1" customHeight="1" x14ac:dyDescent="0.2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</row>
    <row r="106" spans="1:12" s="12" customFormat="1" ht="21.6" hidden="1" customHeight="1" x14ac:dyDescent="0.2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</row>
    <row r="107" spans="1:12" ht="21.6" hidden="1" customHeight="1" x14ac:dyDescent="0.2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12" ht="21.75" customHeight="1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</row>
    <row r="109" spans="1:12" ht="21.75" customHeight="1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90" t="s">
        <v>67</v>
      </c>
    </row>
    <row r="110" spans="1:12" ht="21.75" customHeight="1" thickTop="1" thickBot="1" x14ac:dyDescent="0.25">
      <c r="A110" s="2"/>
      <c r="B110" s="90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0</v>
      </c>
    </row>
    <row r="111" spans="1:12" ht="21.75" customHeight="1" thickTop="1" thickBot="1" x14ac:dyDescent="0.25">
      <c r="A111" s="2"/>
      <c r="B111" s="90" t="s">
        <v>30</v>
      </c>
      <c r="C111" s="221" t="s">
        <v>72</v>
      </c>
      <c r="D111" s="221"/>
      <c r="E111" s="221"/>
      <c r="F111" s="221"/>
      <c r="G111" s="221"/>
      <c r="H111" s="221"/>
      <c r="I111" s="221"/>
      <c r="J111" s="221"/>
      <c r="K111" s="221"/>
      <c r="L111" s="30">
        <f>L65</f>
        <v>0</v>
      </c>
    </row>
    <row r="112" spans="1:12" ht="21.75" customHeight="1" thickTop="1" thickBot="1" x14ac:dyDescent="0.25">
      <c r="A112" s="2"/>
      <c r="B112" s="90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0</v>
      </c>
    </row>
    <row r="113" spans="1:13" ht="21.75" customHeight="1" thickTop="1" thickBot="1" x14ac:dyDescent="0.25">
      <c r="A113" s="2"/>
      <c r="B113" s="90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0</v>
      </c>
    </row>
    <row r="114" spans="1:13" ht="21.75" customHeight="1" thickTop="1" thickBot="1" x14ac:dyDescent="0.25">
      <c r="A114" s="2"/>
      <c r="B114" s="90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0</v>
      </c>
    </row>
    <row r="115" spans="1:13" ht="21.75" customHeight="1" thickTop="1" thickBot="1" x14ac:dyDescent="0.25">
      <c r="A115" s="2"/>
      <c r="B115" s="144" t="s">
        <v>75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39">
        <f>SUM(L110:L114)</f>
        <v>0</v>
      </c>
      <c r="M115" s="13"/>
    </row>
    <row r="116" spans="1:13" s="12" customFormat="1" ht="21.75" customHeight="1" thickTop="1" thickBot="1" x14ac:dyDescent="0.25">
      <c r="A116" s="11"/>
      <c r="B116" s="90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0</v>
      </c>
    </row>
    <row r="117" spans="1:13" ht="34.15" customHeight="1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0</v>
      </c>
    </row>
    <row r="118" spans="1:13" ht="21.75" customHeight="1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</row>
    <row r="119" spans="1:13" ht="21.75" customHeight="1" thickTop="1" thickBot="1" x14ac:dyDescent="0.25">
      <c r="A119" s="2"/>
      <c r="B119" s="145" t="s">
        <v>78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13" ht="45" customHeight="1" thickTop="1" thickBot="1" x14ac:dyDescent="0.25">
      <c r="A120" s="2"/>
      <c r="B120" s="237" t="s">
        <v>79</v>
      </c>
      <c r="C120" s="237"/>
      <c r="D120" s="237"/>
      <c r="E120" s="238" t="s">
        <v>80</v>
      </c>
      <c r="F120" s="238"/>
      <c r="G120" s="238" t="s">
        <v>81</v>
      </c>
      <c r="H120" s="238"/>
      <c r="I120" s="238" t="s">
        <v>82</v>
      </c>
      <c r="J120" s="238"/>
      <c r="K120" s="92" t="s">
        <v>83</v>
      </c>
      <c r="L120" s="44" t="s">
        <v>84</v>
      </c>
    </row>
    <row r="121" spans="1:13" ht="21.75" customHeight="1" thickTop="1" thickBot="1" x14ac:dyDescent="0.25">
      <c r="A121" s="2"/>
      <c r="B121" s="239" t="s">
        <v>163</v>
      </c>
      <c r="C121" s="239"/>
      <c r="D121" s="239"/>
      <c r="E121" s="240">
        <f>L117</f>
        <v>0</v>
      </c>
      <c r="F121" s="240"/>
      <c r="G121" s="241">
        <v>1</v>
      </c>
      <c r="H121" s="241"/>
      <c r="I121" s="240">
        <f>G121*E121</f>
        <v>0</v>
      </c>
      <c r="J121" s="240"/>
      <c r="K121" s="93">
        <v>2</v>
      </c>
      <c r="L121" s="46">
        <f>ROUND(K121*I121,2)</f>
        <v>0</v>
      </c>
    </row>
    <row r="122" spans="1:13" ht="36.75" customHeight="1" thickTop="1" thickBot="1" x14ac:dyDescent="0.25">
      <c r="A122" s="2"/>
      <c r="B122" s="242" t="s">
        <v>85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54">
        <f>L121</f>
        <v>0</v>
      </c>
    </row>
    <row r="123" spans="1:13" ht="36.75" customHeight="1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59">
        <f>L122*12</f>
        <v>0</v>
      </c>
    </row>
    <row r="124" spans="1:13" ht="16.5" thickTop="1" x14ac:dyDescent="0.2">
      <c r="L124" s="60" t="s">
        <v>95</v>
      </c>
      <c r="M124" s="61" t="e">
        <f>L117/L26</f>
        <v>#DIV/0!</v>
      </c>
    </row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</sheetData>
  <mergeCells count="105">
    <mergeCell ref="C53:K53"/>
    <mergeCell ref="C54:K54"/>
    <mergeCell ref="C55:K55"/>
    <mergeCell ref="C56:K56"/>
    <mergeCell ref="C57:K57"/>
    <mergeCell ref="C58:K58"/>
    <mergeCell ref="C45:J45"/>
    <mergeCell ref="C46:J46"/>
    <mergeCell ref="C47:F47"/>
    <mergeCell ref="I47:J47"/>
    <mergeCell ref="B49:L51"/>
    <mergeCell ref="B52:L52"/>
    <mergeCell ref="B121:D121"/>
    <mergeCell ref="E121:F121"/>
    <mergeCell ref="G121:H121"/>
    <mergeCell ref="I121:J121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  <mergeCell ref="B85:J85"/>
    <mergeCell ref="B86:L87"/>
    <mergeCell ref="B88:K88"/>
    <mergeCell ref="C89:K89"/>
    <mergeCell ref="B90:B91"/>
    <mergeCell ref="C90:D91"/>
    <mergeCell ref="E90:K90"/>
    <mergeCell ref="E91:K91"/>
    <mergeCell ref="C79:J79"/>
    <mergeCell ref="C80:J80"/>
    <mergeCell ref="C81:J81"/>
    <mergeCell ref="C82:J82"/>
    <mergeCell ref="C83:J83"/>
    <mergeCell ref="C84:J84"/>
    <mergeCell ref="C78:J78"/>
    <mergeCell ref="B73:J73"/>
    <mergeCell ref="B74:L76"/>
    <mergeCell ref="B77:L77"/>
    <mergeCell ref="B66:L66"/>
    <mergeCell ref="B67:L67"/>
    <mergeCell ref="B59:L60"/>
    <mergeCell ref="B61:L61"/>
    <mergeCell ref="C62:J62"/>
    <mergeCell ref="C63:J63"/>
    <mergeCell ref="C64:K64"/>
    <mergeCell ref="C65:K65"/>
    <mergeCell ref="C69:J69"/>
    <mergeCell ref="C70:J70"/>
    <mergeCell ref="C71:J71"/>
    <mergeCell ref="C72:J72"/>
    <mergeCell ref="C68:J68"/>
    <mergeCell ref="C42:J42"/>
    <mergeCell ref="C43:J43"/>
    <mergeCell ref="C44:J44"/>
    <mergeCell ref="B37:L38"/>
    <mergeCell ref="B20:L22"/>
    <mergeCell ref="B23:K23"/>
    <mergeCell ref="B25:L25"/>
    <mergeCell ref="B26:K26"/>
    <mergeCell ref="B27:L28"/>
    <mergeCell ref="B29:L29"/>
    <mergeCell ref="B30:L30"/>
    <mergeCell ref="C31:J31"/>
    <mergeCell ref="C32:J32"/>
    <mergeCell ref="C33:J33"/>
    <mergeCell ref="C34:J34"/>
    <mergeCell ref="C35:J35"/>
    <mergeCell ref="C36:J36"/>
    <mergeCell ref="B39:L39"/>
    <mergeCell ref="B40:J40"/>
    <mergeCell ref="C41:J41"/>
    <mergeCell ref="C19:K19"/>
    <mergeCell ref="B5:D5"/>
    <mergeCell ref="E5:J5"/>
    <mergeCell ref="C7:F7"/>
    <mergeCell ref="G7:L7"/>
    <mergeCell ref="B12:L14"/>
    <mergeCell ref="B15:L15"/>
    <mergeCell ref="B1:J1"/>
    <mergeCell ref="B2:D2"/>
    <mergeCell ref="E2:J2"/>
    <mergeCell ref="B3:D3"/>
    <mergeCell ref="E3:J3"/>
    <mergeCell ref="B4:D4"/>
    <mergeCell ref="E4:G4"/>
    <mergeCell ref="I4:J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48539"/>
  <sheetViews>
    <sheetView topLeftCell="B108" workbookViewId="0">
      <selection activeCell="K95" sqref="K95:K100"/>
    </sheetView>
  </sheetViews>
  <sheetFormatPr defaultColWidth="9.140625" defaultRowHeight="15.75" x14ac:dyDescent="0.2"/>
  <cols>
    <col min="1" max="11" width="12.42578125" style="14" customWidth="1"/>
    <col min="12" max="12" width="24.5703125" style="14" customWidth="1"/>
    <col min="13" max="13" width="12.42578125" style="14" customWidth="1"/>
    <col min="14" max="14" width="17.5703125" style="14" customWidth="1"/>
    <col min="15" max="15" width="17.42578125" style="14" customWidth="1"/>
    <col min="16" max="16" width="23.42578125" style="14" customWidth="1"/>
    <col min="17" max="257" width="12.42578125" style="14" customWidth="1"/>
    <col min="258" max="1025" width="12.42578125" style="65" customWidth="1"/>
    <col min="1026" max="16384" width="9.140625" style="65"/>
  </cols>
  <sheetData>
    <row r="1" spans="1:14" ht="21.75" customHeight="1" thickTop="1" thickBot="1" x14ac:dyDescent="0.25">
      <c r="A1" s="2"/>
      <c r="B1" s="144" t="s">
        <v>21</v>
      </c>
      <c r="C1" s="144"/>
      <c r="D1" s="144"/>
      <c r="E1" s="144"/>
      <c r="F1" s="144"/>
      <c r="G1" s="144"/>
      <c r="H1" s="144"/>
      <c r="I1" s="144"/>
      <c r="J1" s="145"/>
      <c r="K1" s="3"/>
      <c r="L1" s="4"/>
    </row>
    <row r="2" spans="1:14" ht="21.75" customHeight="1" thickTop="1" thickBot="1" x14ac:dyDescent="0.25">
      <c r="A2" s="2"/>
      <c r="B2" s="146" t="s">
        <v>0</v>
      </c>
      <c r="C2" s="146"/>
      <c r="D2" s="146"/>
      <c r="E2" s="147"/>
      <c r="F2" s="147"/>
      <c r="G2" s="147"/>
      <c r="H2" s="147"/>
      <c r="I2" s="147"/>
      <c r="J2" s="148"/>
      <c r="K2" s="5"/>
      <c r="L2" s="6"/>
    </row>
    <row r="3" spans="1:14" ht="21.75" customHeight="1" thickTop="1" thickBot="1" x14ac:dyDescent="0.25">
      <c r="A3" s="2"/>
      <c r="B3" s="146" t="s">
        <v>1</v>
      </c>
      <c r="C3" s="146"/>
      <c r="D3" s="146"/>
      <c r="E3" s="149"/>
      <c r="F3" s="149"/>
      <c r="G3" s="149"/>
      <c r="H3" s="149"/>
      <c r="I3" s="149"/>
      <c r="J3" s="150"/>
      <c r="K3" s="5"/>
      <c r="L3" s="6"/>
    </row>
    <row r="4" spans="1:14" ht="21.75" customHeight="1" thickTop="1" thickBot="1" x14ac:dyDescent="0.25">
      <c r="A4" s="2"/>
      <c r="B4" s="146" t="s">
        <v>2</v>
      </c>
      <c r="C4" s="146"/>
      <c r="D4" s="146"/>
      <c r="E4" s="153"/>
      <c r="F4" s="154"/>
      <c r="G4" s="155"/>
      <c r="H4" s="17" t="s">
        <v>3</v>
      </c>
      <c r="I4" s="147"/>
      <c r="J4" s="148"/>
      <c r="K4" s="5"/>
      <c r="L4" s="6"/>
    </row>
    <row r="5" spans="1:14" ht="21.75" customHeight="1" thickTop="1" thickBot="1" x14ac:dyDescent="0.25">
      <c r="A5" s="2"/>
      <c r="B5" s="151" t="s">
        <v>22</v>
      </c>
      <c r="C5" s="151"/>
      <c r="D5" s="151"/>
      <c r="E5" s="152" t="s">
        <v>165</v>
      </c>
      <c r="F5" s="152"/>
      <c r="G5" s="152"/>
      <c r="H5" s="152"/>
      <c r="I5" s="152"/>
      <c r="J5" s="152"/>
      <c r="K5" s="7"/>
      <c r="L5" s="8"/>
    </row>
    <row r="6" spans="1:14" ht="21.75" customHeight="1" thickTop="1" thickBot="1" x14ac:dyDescent="0.2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6"/>
    </row>
    <row r="7" spans="1:14" ht="21.75" customHeight="1" thickTop="1" thickBot="1" x14ac:dyDescent="0.25">
      <c r="A7" s="2"/>
      <c r="B7" s="18" t="s">
        <v>23</v>
      </c>
      <c r="C7" s="156" t="s">
        <v>4</v>
      </c>
      <c r="D7" s="156"/>
      <c r="E7" s="156"/>
      <c r="F7" s="156"/>
      <c r="G7" s="157" t="s">
        <v>98</v>
      </c>
      <c r="H7" s="157"/>
      <c r="I7" s="157"/>
      <c r="J7" s="157"/>
      <c r="K7" s="157"/>
      <c r="L7" s="157"/>
    </row>
    <row r="8" spans="1:14" ht="21.75" customHeight="1" thickTop="1" thickBot="1" x14ac:dyDescent="0.25">
      <c r="A8" s="2"/>
      <c r="B8" s="18" t="s">
        <v>23</v>
      </c>
      <c r="C8" s="47" t="s">
        <v>5</v>
      </c>
      <c r="D8" s="47"/>
      <c r="E8" s="47"/>
      <c r="F8" s="47"/>
      <c r="G8" s="47"/>
      <c r="H8" s="47"/>
      <c r="I8" s="47"/>
      <c r="J8" s="47"/>
      <c r="K8" s="47"/>
      <c r="L8" s="55">
        <v>12</v>
      </c>
    </row>
    <row r="9" spans="1:14" ht="21.75" customHeight="1" thickTop="1" thickBot="1" x14ac:dyDescent="0.25">
      <c r="A9" s="2"/>
      <c r="B9" s="18" t="s">
        <v>23</v>
      </c>
      <c r="C9" s="19" t="s">
        <v>86</v>
      </c>
      <c r="D9" s="19"/>
      <c r="E9" s="19"/>
      <c r="F9" s="19"/>
      <c r="G9" s="19"/>
      <c r="H9" s="19"/>
      <c r="I9" s="19"/>
      <c r="J9" s="19"/>
      <c r="K9" s="19"/>
      <c r="L9" s="128">
        <v>2023</v>
      </c>
    </row>
    <row r="10" spans="1:14" ht="21.75" customHeight="1" thickTop="1" thickBot="1" x14ac:dyDescent="0.25">
      <c r="A10" s="2"/>
      <c r="B10" s="18" t="s">
        <v>23</v>
      </c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20" t="s">
        <v>99</v>
      </c>
    </row>
    <row r="11" spans="1:14" ht="21.75" customHeight="1" thickTop="1" thickBot="1" x14ac:dyDescent="0.25">
      <c r="A11" s="2"/>
      <c r="B11" s="18" t="s">
        <v>23</v>
      </c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21">
        <v>2</v>
      </c>
    </row>
    <row r="12" spans="1:14" ht="21.75" customHeight="1" thickTop="1" thickBot="1" x14ac:dyDescent="0.25">
      <c r="A12" s="2"/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4" ht="21.75" customHeight="1" thickTop="1" thickBot="1" x14ac:dyDescent="0.25">
      <c r="A13" s="2"/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4" ht="21.75" customHeight="1" thickTop="1" thickBot="1" x14ac:dyDescent="0.25">
      <c r="A14" s="2"/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4" ht="21.75" customHeight="1" thickTop="1" thickBot="1" x14ac:dyDescent="0.25">
      <c r="A15" s="2"/>
      <c r="B15" s="145" t="s">
        <v>24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4" ht="21.75" customHeight="1" thickTop="1" thickBot="1" x14ac:dyDescent="0.25">
      <c r="A16" s="2"/>
      <c r="B16" s="22">
        <v>1</v>
      </c>
      <c r="C16" s="19" t="s">
        <v>185</v>
      </c>
      <c r="D16" s="19"/>
      <c r="E16" s="19"/>
      <c r="F16" s="19"/>
      <c r="G16" s="19"/>
      <c r="H16" s="19"/>
      <c r="I16" s="19"/>
      <c r="J16" s="19"/>
      <c r="K16" s="19"/>
      <c r="L16" s="23">
        <f>RESUMO!I2</f>
        <v>0</v>
      </c>
      <c r="N16" s="57"/>
    </row>
    <row r="17" spans="1:257" ht="21.75" customHeight="1" thickTop="1" thickBot="1" x14ac:dyDescent="0.25">
      <c r="A17" s="2"/>
      <c r="B17" s="22">
        <v>2</v>
      </c>
      <c r="C17" s="19" t="s">
        <v>8</v>
      </c>
      <c r="D17" s="19"/>
      <c r="E17" s="19"/>
      <c r="F17" s="19"/>
      <c r="G17" s="19"/>
      <c r="H17" s="19"/>
      <c r="I17" s="19"/>
      <c r="J17" s="19"/>
      <c r="K17" s="19"/>
      <c r="L17" s="82" t="s">
        <v>165</v>
      </c>
      <c r="N17" s="57"/>
    </row>
    <row r="18" spans="1:257" ht="21.75" customHeight="1" thickTop="1" thickBot="1" x14ac:dyDescent="0.25">
      <c r="A18" s="2"/>
      <c r="B18" s="22">
        <v>3</v>
      </c>
      <c r="C18" s="19" t="s">
        <v>9</v>
      </c>
      <c r="D18" s="19"/>
      <c r="E18" s="19"/>
      <c r="F18" s="19"/>
      <c r="G18" s="19"/>
      <c r="H18" s="19"/>
      <c r="I18" s="19"/>
      <c r="J18" s="19"/>
      <c r="K18" s="19"/>
      <c r="L18" s="25" t="s">
        <v>101</v>
      </c>
    </row>
    <row r="19" spans="1:257" ht="21.75" customHeight="1" thickTop="1" thickBot="1" x14ac:dyDescent="0.25">
      <c r="A19" s="2"/>
      <c r="B19" s="91">
        <v>4</v>
      </c>
      <c r="C19" s="158" t="s">
        <v>25</v>
      </c>
      <c r="D19" s="159"/>
      <c r="E19" s="159"/>
      <c r="F19" s="159"/>
      <c r="G19" s="159"/>
      <c r="H19" s="159"/>
      <c r="I19" s="159"/>
      <c r="J19" s="159"/>
      <c r="K19" s="159"/>
      <c r="L19" s="76" t="s">
        <v>166</v>
      </c>
    </row>
    <row r="20" spans="1:257" ht="21.75" customHeight="1" thickTop="1" x14ac:dyDescent="0.2">
      <c r="A20" s="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257" ht="19.149999999999999" customHeight="1" thickBot="1" x14ac:dyDescent="0.25">
      <c r="A21" s="2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1:257" ht="21.6" hidden="1" customHeight="1" x14ac:dyDescent="0.2">
      <c r="A22" s="2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257" ht="21.75" customHeight="1" thickTop="1" thickBot="1" x14ac:dyDescent="0.25">
      <c r="A23" s="2"/>
      <c r="B23" s="145" t="s">
        <v>90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90" t="s">
        <v>27</v>
      </c>
    </row>
    <row r="24" spans="1:257" ht="21.75" customHeight="1" thickTop="1" thickBot="1" x14ac:dyDescent="0.25">
      <c r="A24" s="2"/>
      <c r="B24" s="22" t="s">
        <v>28</v>
      </c>
      <c r="C24" s="19" t="s">
        <v>29</v>
      </c>
      <c r="D24" s="19"/>
      <c r="E24" s="19"/>
      <c r="F24" s="19"/>
      <c r="G24" s="19"/>
      <c r="H24" s="19"/>
      <c r="I24" s="19"/>
      <c r="J24" s="19"/>
      <c r="K24" s="28"/>
      <c r="L24" s="30">
        <f>L16</f>
        <v>0</v>
      </c>
    </row>
    <row r="25" spans="1:257" ht="21.6" hidden="1" customHeight="1" x14ac:dyDescent="0.2">
      <c r="A25" s="2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257" ht="21.75" customHeight="1" thickTop="1" thickBot="1" x14ac:dyDescent="0.25">
      <c r="A26" s="2"/>
      <c r="B26" s="144" t="s">
        <v>89</v>
      </c>
      <c r="C26" s="179"/>
      <c r="D26" s="179"/>
      <c r="E26" s="179"/>
      <c r="F26" s="179"/>
      <c r="G26" s="179"/>
      <c r="H26" s="179"/>
      <c r="I26" s="179"/>
      <c r="J26" s="179"/>
      <c r="K26" s="180"/>
      <c r="L26" s="31">
        <f>SUM(L24:L24)</f>
        <v>0</v>
      </c>
      <c r="N26" s="57"/>
    </row>
    <row r="27" spans="1:257" ht="21.75" customHeight="1" thickTop="1" x14ac:dyDescent="0.2">
      <c r="A27" s="2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257" ht="32.450000000000003" customHeight="1" thickBot="1" x14ac:dyDescent="0.25">
      <c r="A28" s="2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257" ht="21.75" customHeight="1" thickTop="1" thickBot="1" x14ac:dyDescent="0.25">
      <c r="A29" s="2"/>
      <c r="B29" s="144" t="s">
        <v>37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</row>
    <row r="30" spans="1:257" ht="21.75" customHeight="1" thickTop="1" thickBot="1" x14ac:dyDescent="0.25">
      <c r="A30" s="2"/>
      <c r="B30" s="144" t="s">
        <v>108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IO30" s="65"/>
      <c r="IP30" s="65"/>
      <c r="IQ30" s="65"/>
      <c r="IR30" s="65"/>
      <c r="IS30" s="65"/>
      <c r="IT30" s="65"/>
      <c r="IU30" s="65"/>
      <c r="IV30" s="65"/>
      <c r="IW30" s="65"/>
    </row>
    <row r="31" spans="1:257" ht="21.75" customHeight="1" thickTop="1" thickBot="1" x14ac:dyDescent="0.25">
      <c r="A31" s="2"/>
      <c r="B31" s="115" t="s">
        <v>28</v>
      </c>
      <c r="C31" s="173" t="s">
        <v>91</v>
      </c>
      <c r="D31" s="173"/>
      <c r="E31" s="173"/>
      <c r="F31" s="173"/>
      <c r="G31" s="173"/>
      <c r="H31" s="173"/>
      <c r="I31" s="173"/>
      <c r="J31" s="173"/>
      <c r="K31" s="32"/>
      <c r="L31" s="37">
        <f>$L$26*K31</f>
        <v>0</v>
      </c>
      <c r="IO31" s="65"/>
      <c r="IP31" s="65"/>
      <c r="IQ31" s="65"/>
      <c r="IR31" s="65"/>
      <c r="IS31" s="65"/>
      <c r="IT31" s="65"/>
      <c r="IU31" s="65"/>
      <c r="IV31" s="65"/>
      <c r="IW31" s="65"/>
    </row>
    <row r="32" spans="1:257" ht="21.75" customHeight="1" thickTop="1" thickBot="1" x14ac:dyDescent="0.25">
      <c r="A32" s="2"/>
      <c r="B32" s="115" t="s">
        <v>30</v>
      </c>
      <c r="C32" s="181" t="s">
        <v>62</v>
      </c>
      <c r="D32" s="182"/>
      <c r="E32" s="182"/>
      <c r="F32" s="182"/>
      <c r="G32" s="182"/>
      <c r="H32" s="182"/>
      <c r="I32" s="182"/>
      <c r="J32" s="183"/>
      <c r="K32" s="131"/>
      <c r="L32" s="37">
        <f t="shared" ref="L32:L33" si="0">$L$26*K32</f>
        <v>0</v>
      </c>
      <c r="IO32" s="65"/>
      <c r="IP32" s="65"/>
      <c r="IQ32" s="65"/>
      <c r="IR32" s="65"/>
      <c r="IS32" s="65"/>
      <c r="IT32" s="65"/>
      <c r="IU32" s="65"/>
      <c r="IV32" s="65"/>
      <c r="IW32" s="65"/>
    </row>
    <row r="33" spans="1:257" ht="21.75" customHeight="1" thickTop="1" thickBot="1" x14ac:dyDescent="0.25">
      <c r="A33" s="2"/>
      <c r="B33" s="116" t="s">
        <v>31</v>
      </c>
      <c r="C33" s="181" t="s">
        <v>184</v>
      </c>
      <c r="D33" s="182"/>
      <c r="E33" s="182"/>
      <c r="F33" s="182"/>
      <c r="G33" s="182"/>
      <c r="H33" s="182"/>
      <c r="I33" s="182"/>
      <c r="J33" s="182"/>
      <c r="K33" s="131"/>
      <c r="L33" s="37">
        <f t="shared" si="0"/>
        <v>0</v>
      </c>
      <c r="IO33" s="65"/>
      <c r="IP33" s="65"/>
      <c r="IQ33" s="65"/>
      <c r="IR33" s="65"/>
      <c r="IS33" s="65"/>
      <c r="IT33" s="65"/>
      <c r="IU33" s="65"/>
      <c r="IV33" s="65"/>
      <c r="IW33" s="65"/>
    </row>
    <row r="34" spans="1:257" ht="21.75" customHeight="1" thickTop="1" thickBot="1" x14ac:dyDescent="0.25">
      <c r="A34" s="2"/>
      <c r="B34" s="119"/>
      <c r="C34" s="175" t="s">
        <v>170</v>
      </c>
      <c r="D34" s="175"/>
      <c r="E34" s="175"/>
      <c r="F34" s="175"/>
      <c r="G34" s="175"/>
      <c r="H34" s="175"/>
      <c r="I34" s="175"/>
      <c r="J34" s="175"/>
      <c r="K34" s="105">
        <f>SUM(K31:K33)</f>
        <v>0</v>
      </c>
      <c r="L34" s="31">
        <f>SUM(L31:L33)</f>
        <v>0</v>
      </c>
      <c r="IO34" s="65"/>
      <c r="IP34" s="65"/>
      <c r="IQ34" s="65"/>
      <c r="IR34" s="65"/>
      <c r="IS34" s="65"/>
      <c r="IT34" s="65"/>
      <c r="IU34" s="65"/>
      <c r="IV34" s="65"/>
      <c r="IW34" s="65"/>
    </row>
    <row r="35" spans="1:257" ht="21.75" customHeight="1" thickTop="1" thickBot="1" x14ac:dyDescent="0.25">
      <c r="A35" s="2"/>
      <c r="B35" s="115" t="s">
        <v>32</v>
      </c>
      <c r="C35" s="174" t="s">
        <v>171</v>
      </c>
      <c r="D35" s="174"/>
      <c r="E35" s="174"/>
      <c r="F35" s="174"/>
      <c r="G35" s="174"/>
      <c r="H35" s="174"/>
      <c r="I35" s="174"/>
      <c r="J35" s="174"/>
      <c r="K35" s="131">
        <f>K40*K34</f>
        <v>0</v>
      </c>
      <c r="L35" s="62">
        <f>$L$26*K35</f>
        <v>0</v>
      </c>
      <c r="IO35" s="65"/>
      <c r="IP35" s="65"/>
      <c r="IQ35" s="65"/>
      <c r="IR35" s="65"/>
      <c r="IS35" s="65"/>
      <c r="IT35" s="65"/>
      <c r="IU35" s="65"/>
      <c r="IV35" s="65"/>
      <c r="IW35" s="65"/>
    </row>
    <row r="36" spans="1:257" ht="21.75" customHeight="1" thickTop="1" thickBot="1" x14ac:dyDescent="0.25">
      <c r="A36" s="2"/>
      <c r="B36" s="119"/>
      <c r="C36" s="175" t="s">
        <v>50</v>
      </c>
      <c r="D36" s="175"/>
      <c r="E36" s="175"/>
      <c r="F36" s="175"/>
      <c r="G36" s="175"/>
      <c r="H36" s="175"/>
      <c r="I36" s="175"/>
      <c r="J36" s="175"/>
      <c r="K36" s="105">
        <f>SUM(K34:K35)</f>
        <v>0</v>
      </c>
      <c r="L36" s="31">
        <f>SUM(L34:L35)</f>
        <v>0</v>
      </c>
      <c r="IO36" s="65"/>
      <c r="IP36" s="65"/>
      <c r="IQ36" s="65"/>
      <c r="IR36" s="65"/>
      <c r="IS36" s="65"/>
      <c r="IT36" s="65"/>
      <c r="IU36" s="65"/>
      <c r="IV36" s="65"/>
      <c r="IW36" s="65"/>
    </row>
    <row r="37" spans="1:257" ht="21.75" customHeight="1" thickTop="1" x14ac:dyDescent="0.2">
      <c r="A37" s="2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</row>
    <row r="38" spans="1:257" ht="55.15" customHeight="1" thickBot="1" x14ac:dyDescent="0.25">
      <c r="A38" s="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</row>
    <row r="39" spans="1:257" ht="21.75" customHeight="1" thickTop="1" thickBot="1" x14ac:dyDescent="0.25">
      <c r="A39" s="2"/>
      <c r="B39" s="144" t="s">
        <v>38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257" ht="27" customHeight="1" thickTop="1" thickBot="1" x14ac:dyDescent="0.25">
      <c r="A40" s="2"/>
      <c r="B40" s="144" t="s">
        <v>50</v>
      </c>
      <c r="C40" s="144"/>
      <c r="D40" s="144"/>
      <c r="E40" s="144"/>
      <c r="F40" s="144"/>
      <c r="G40" s="144"/>
      <c r="H40" s="144"/>
      <c r="I40" s="144"/>
      <c r="J40" s="144"/>
      <c r="K40" s="56">
        <f>SUM(K41:K48)</f>
        <v>0.33800000000000008</v>
      </c>
      <c r="L40" s="31">
        <f>SUM(L41:L48)</f>
        <v>0</v>
      </c>
    </row>
    <row r="41" spans="1:257" ht="21.75" customHeight="1" thickTop="1" thickBot="1" x14ac:dyDescent="0.25">
      <c r="A41" s="2"/>
      <c r="B41" s="22" t="s">
        <v>28</v>
      </c>
      <c r="C41" s="199" t="s">
        <v>39</v>
      </c>
      <c r="D41" s="199"/>
      <c r="E41" s="199"/>
      <c r="F41" s="199"/>
      <c r="G41" s="199"/>
      <c r="H41" s="199"/>
      <c r="I41" s="199"/>
      <c r="J41" s="199"/>
      <c r="K41" s="34">
        <v>0.2</v>
      </c>
      <c r="L41" s="72">
        <f>K41*$L$26</f>
        <v>0</v>
      </c>
    </row>
    <row r="42" spans="1:257" ht="21.75" customHeight="1" thickTop="1" thickBot="1" x14ac:dyDescent="0.25">
      <c r="A42" s="2"/>
      <c r="B42" s="22" t="s">
        <v>30</v>
      </c>
      <c r="C42" s="199" t="s">
        <v>40</v>
      </c>
      <c r="D42" s="199"/>
      <c r="E42" s="199"/>
      <c r="F42" s="199"/>
      <c r="G42" s="199"/>
      <c r="H42" s="199"/>
      <c r="I42" s="199"/>
      <c r="J42" s="199"/>
      <c r="K42" s="34">
        <v>1.4999999999999999E-2</v>
      </c>
      <c r="L42" s="72">
        <f>K42*$L$26</f>
        <v>0</v>
      </c>
    </row>
    <row r="43" spans="1:257" ht="21.75" customHeight="1" thickTop="1" thickBot="1" x14ac:dyDescent="0.25">
      <c r="A43" s="2"/>
      <c r="B43" s="22" t="s">
        <v>31</v>
      </c>
      <c r="C43" s="199" t="s">
        <v>41</v>
      </c>
      <c r="D43" s="199"/>
      <c r="E43" s="199"/>
      <c r="F43" s="199"/>
      <c r="G43" s="199"/>
      <c r="H43" s="199"/>
      <c r="I43" s="199"/>
      <c r="J43" s="199"/>
      <c r="K43" s="34">
        <v>0.01</v>
      </c>
      <c r="L43" s="72">
        <f t="shared" ref="L43:L48" si="1">K43*$L$26</f>
        <v>0</v>
      </c>
    </row>
    <row r="44" spans="1:257" ht="21.75" customHeight="1" thickTop="1" thickBot="1" x14ac:dyDescent="0.25">
      <c r="A44" s="2"/>
      <c r="B44" s="22" t="s">
        <v>32</v>
      </c>
      <c r="C44" s="199" t="s">
        <v>42</v>
      </c>
      <c r="D44" s="199"/>
      <c r="E44" s="199"/>
      <c r="F44" s="199"/>
      <c r="G44" s="199"/>
      <c r="H44" s="199"/>
      <c r="I44" s="199"/>
      <c r="J44" s="199"/>
      <c r="K44" s="34">
        <v>2E-3</v>
      </c>
      <c r="L44" s="72">
        <f t="shared" si="1"/>
        <v>0</v>
      </c>
    </row>
    <row r="45" spans="1:257" ht="21.75" customHeight="1" thickTop="1" thickBot="1" x14ac:dyDescent="0.25">
      <c r="A45" s="2"/>
      <c r="B45" s="22" t="s">
        <v>33</v>
      </c>
      <c r="C45" s="199" t="s">
        <v>43</v>
      </c>
      <c r="D45" s="199"/>
      <c r="E45" s="199"/>
      <c r="F45" s="199"/>
      <c r="G45" s="199"/>
      <c r="H45" s="199"/>
      <c r="I45" s="199"/>
      <c r="J45" s="199"/>
      <c r="K45" s="34">
        <v>2.5000000000000001E-2</v>
      </c>
      <c r="L45" s="72">
        <f t="shared" si="1"/>
        <v>0</v>
      </c>
    </row>
    <row r="46" spans="1:257" ht="21.75" customHeight="1" thickTop="1" thickBot="1" x14ac:dyDescent="0.25">
      <c r="A46" s="2"/>
      <c r="B46" s="22" t="s">
        <v>34</v>
      </c>
      <c r="C46" s="199" t="s">
        <v>44</v>
      </c>
      <c r="D46" s="199"/>
      <c r="E46" s="199"/>
      <c r="F46" s="199"/>
      <c r="G46" s="199"/>
      <c r="H46" s="199"/>
      <c r="I46" s="199"/>
      <c r="J46" s="199"/>
      <c r="K46" s="34">
        <v>0.08</v>
      </c>
      <c r="L46" s="72">
        <f t="shared" si="1"/>
        <v>0</v>
      </c>
    </row>
    <row r="47" spans="1:257" ht="21.75" customHeight="1" thickTop="1" thickBot="1" x14ac:dyDescent="0.25">
      <c r="A47" s="2"/>
      <c r="B47" s="22" t="s">
        <v>35</v>
      </c>
      <c r="C47" s="200" t="s">
        <v>10</v>
      </c>
      <c r="D47" s="200"/>
      <c r="E47" s="200"/>
      <c r="F47" s="200"/>
      <c r="G47" s="35"/>
      <c r="H47" s="36" t="s">
        <v>11</v>
      </c>
      <c r="I47" s="201"/>
      <c r="J47" s="201"/>
      <c r="K47" s="134">
        <f>G47*I47</f>
        <v>0</v>
      </c>
      <c r="L47" s="72">
        <f t="shared" si="1"/>
        <v>0</v>
      </c>
    </row>
    <row r="48" spans="1:257" ht="21.75" customHeight="1" thickTop="1" thickBot="1" x14ac:dyDescent="0.25">
      <c r="A48" s="2"/>
      <c r="B48" s="22" t="s">
        <v>45</v>
      </c>
      <c r="C48" s="19" t="s">
        <v>46</v>
      </c>
      <c r="D48" s="19"/>
      <c r="E48" s="19"/>
      <c r="F48" s="19"/>
      <c r="G48" s="19"/>
      <c r="H48" s="19"/>
      <c r="I48" s="19"/>
      <c r="J48" s="19"/>
      <c r="K48" s="34">
        <v>6.0000000000000001E-3</v>
      </c>
      <c r="L48" s="72">
        <f t="shared" si="1"/>
        <v>0</v>
      </c>
    </row>
    <row r="49" spans="1:15" ht="21.75" customHeight="1" thickTop="1" x14ac:dyDescent="0.2">
      <c r="A49" s="2"/>
      <c r="B49" s="190" t="s">
        <v>194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15" ht="21.75" customHeight="1" x14ac:dyDescent="0.2">
      <c r="A50" s="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15" ht="12.6" customHeight="1" thickBot="1" x14ac:dyDescent="0.25">
      <c r="A51" s="2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15" ht="21.75" customHeight="1" thickTop="1" thickBot="1" x14ac:dyDescent="0.25">
      <c r="A52" s="2"/>
      <c r="B52" s="144" t="s">
        <v>47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15" ht="21.75" customHeight="1" thickTop="1" thickBot="1" x14ac:dyDescent="0.25">
      <c r="A53" s="2"/>
      <c r="B53" s="90" t="s">
        <v>28</v>
      </c>
      <c r="C53" s="142" t="s">
        <v>107</v>
      </c>
      <c r="D53" s="142"/>
      <c r="E53" s="142"/>
      <c r="F53" s="142"/>
      <c r="G53" s="142"/>
      <c r="H53" s="142"/>
      <c r="I53" s="142"/>
      <c r="J53" s="142"/>
      <c r="K53" s="142"/>
      <c r="L53" s="37">
        <f>RESUMO!I4*4*22-(L24*0.06)</f>
        <v>0</v>
      </c>
    </row>
    <row r="54" spans="1:15" ht="21.75" customHeight="1" thickTop="1" thickBot="1" x14ac:dyDescent="0.25">
      <c r="A54" s="2"/>
      <c r="B54" s="90" t="s">
        <v>30</v>
      </c>
      <c r="C54" s="143" t="s">
        <v>48</v>
      </c>
      <c r="D54" s="143"/>
      <c r="E54" s="143"/>
      <c r="F54" s="143"/>
      <c r="G54" s="143"/>
      <c r="H54" s="143"/>
      <c r="I54" s="143"/>
      <c r="J54" s="143"/>
      <c r="K54" s="143"/>
      <c r="L54" s="37">
        <f>22*RESUMO!I3</f>
        <v>0</v>
      </c>
    </row>
    <row r="55" spans="1:15" ht="21.75" customHeight="1" thickTop="1" thickBot="1" x14ac:dyDescent="0.25">
      <c r="A55" s="2"/>
      <c r="B55" s="90" t="s">
        <v>31</v>
      </c>
      <c r="C55" s="143" t="s">
        <v>103</v>
      </c>
      <c r="D55" s="143"/>
      <c r="E55" s="143"/>
      <c r="F55" s="143"/>
      <c r="G55" s="143"/>
      <c r="H55" s="143"/>
      <c r="I55" s="143"/>
      <c r="J55" s="143"/>
      <c r="K55" s="143"/>
      <c r="L55" s="62">
        <v>0</v>
      </c>
    </row>
    <row r="56" spans="1:15" ht="21.75" customHeight="1" thickTop="1" thickBot="1" x14ac:dyDescent="0.25">
      <c r="A56" s="2"/>
      <c r="B56" s="90" t="s">
        <v>32</v>
      </c>
      <c r="C56" s="143" t="s">
        <v>49</v>
      </c>
      <c r="D56" s="143"/>
      <c r="E56" s="143"/>
      <c r="F56" s="143"/>
      <c r="G56" s="143"/>
      <c r="H56" s="143"/>
      <c r="I56" s="143"/>
      <c r="J56" s="143"/>
      <c r="K56" s="143"/>
      <c r="L56" s="62"/>
      <c r="O56" s="66"/>
    </row>
    <row r="57" spans="1:15" ht="21.75" customHeight="1" thickTop="1" thickBot="1" x14ac:dyDescent="0.25">
      <c r="A57" s="2"/>
      <c r="B57" s="90" t="s">
        <v>33</v>
      </c>
      <c r="C57" s="142" t="s">
        <v>36</v>
      </c>
      <c r="D57" s="142"/>
      <c r="E57" s="142"/>
      <c r="F57" s="142"/>
      <c r="G57" s="142"/>
      <c r="H57" s="142"/>
      <c r="I57" s="142"/>
      <c r="J57" s="142"/>
      <c r="K57" s="142"/>
      <c r="L57" s="62">
        <v>0</v>
      </c>
      <c r="O57" s="66"/>
    </row>
    <row r="58" spans="1:15" ht="21.75" customHeight="1" thickTop="1" thickBot="1" x14ac:dyDescent="0.25">
      <c r="A58" s="2"/>
      <c r="B58" s="90"/>
      <c r="C58" s="145" t="s">
        <v>50</v>
      </c>
      <c r="D58" s="145"/>
      <c r="E58" s="145"/>
      <c r="F58" s="145"/>
      <c r="G58" s="145"/>
      <c r="H58" s="145"/>
      <c r="I58" s="145"/>
      <c r="J58" s="145"/>
      <c r="K58" s="145"/>
      <c r="L58" s="31">
        <f>SUM(L53:L57)</f>
        <v>0</v>
      </c>
      <c r="O58" s="66"/>
    </row>
    <row r="59" spans="1:15" ht="21.75" customHeight="1" thickTop="1" x14ac:dyDescent="0.2">
      <c r="A59" s="2"/>
      <c r="B59" s="184" t="s">
        <v>104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1:15" ht="37.15" customHeight="1" thickBot="1" x14ac:dyDescent="0.25">
      <c r="A60" s="2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7"/>
    </row>
    <row r="61" spans="1:15" ht="21.75" customHeight="1" thickTop="1" thickBot="1" x14ac:dyDescent="0.25">
      <c r="A61" s="2"/>
      <c r="B61" s="145" t="s">
        <v>51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15" ht="21.75" customHeight="1" thickTop="1" thickBot="1" x14ac:dyDescent="0.25">
      <c r="A62" s="2"/>
      <c r="B62" s="48" t="s">
        <v>52</v>
      </c>
      <c r="C62" s="142" t="s">
        <v>105</v>
      </c>
      <c r="D62" s="142"/>
      <c r="E62" s="142"/>
      <c r="F62" s="142"/>
      <c r="G62" s="142"/>
      <c r="H62" s="142"/>
      <c r="I62" s="142"/>
      <c r="J62" s="142"/>
      <c r="K62" s="49">
        <f>K36</f>
        <v>0</v>
      </c>
      <c r="L62" s="37">
        <f>L36</f>
        <v>0</v>
      </c>
    </row>
    <row r="63" spans="1:15" ht="21.75" customHeight="1" thickTop="1" thickBot="1" x14ac:dyDescent="0.25">
      <c r="A63" s="2"/>
      <c r="B63" s="48" t="s">
        <v>53</v>
      </c>
      <c r="C63" s="142" t="s">
        <v>54</v>
      </c>
      <c r="D63" s="142"/>
      <c r="E63" s="142"/>
      <c r="F63" s="142"/>
      <c r="G63" s="142"/>
      <c r="H63" s="142"/>
      <c r="I63" s="142"/>
      <c r="J63" s="142"/>
      <c r="K63" s="49">
        <f>K40</f>
        <v>0.33800000000000008</v>
      </c>
      <c r="L63" s="37">
        <f>L40</f>
        <v>0</v>
      </c>
    </row>
    <row r="64" spans="1:15" ht="21.75" customHeight="1" thickTop="1" thickBot="1" x14ac:dyDescent="0.25">
      <c r="A64" s="2"/>
      <c r="B64" s="48" t="s">
        <v>55</v>
      </c>
      <c r="C64" s="142" t="s">
        <v>56</v>
      </c>
      <c r="D64" s="142"/>
      <c r="E64" s="142"/>
      <c r="F64" s="142"/>
      <c r="G64" s="142"/>
      <c r="H64" s="142"/>
      <c r="I64" s="142"/>
      <c r="J64" s="142"/>
      <c r="K64" s="142"/>
      <c r="L64" s="37">
        <f>L58</f>
        <v>0</v>
      </c>
    </row>
    <row r="65" spans="1:14" ht="21.75" customHeight="1" thickTop="1" thickBot="1" x14ac:dyDescent="0.25">
      <c r="A65" s="2"/>
      <c r="B65" s="90"/>
      <c r="C65" s="145" t="s">
        <v>50</v>
      </c>
      <c r="D65" s="145"/>
      <c r="E65" s="145"/>
      <c r="F65" s="145"/>
      <c r="G65" s="145"/>
      <c r="H65" s="145"/>
      <c r="I65" s="145"/>
      <c r="J65" s="145"/>
      <c r="K65" s="145"/>
      <c r="L65" s="31">
        <f>L62+L63+L64</f>
        <v>0</v>
      </c>
    </row>
    <row r="66" spans="1:14" s="12" customFormat="1" ht="21.75" customHeight="1" thickTop="1" thickBot="1" x14ac:dyDescent="0.25">
      <c r="A66" s="11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</row>
    <row r="67" spans="1:14" s="12" customFormat="1" ht="21.75" customHeight="1" thickTop="1" thickBot="1" x14ac:dyDescent="0.25">
      <c r="A67" s="11"/>
      <c r="B67" s="144" t="s">
        <v>57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80"/>
    </row>
    <row r="68" spans="1:14" s="12" customFormat="1" ht="21.75" customHeight="1" thickTop="1" thickBot="1" x14ac:dyDescent="0.25">
      <c r="A68" s="11"/>
      <c r="B68" s="115" t="s">
        <v>28</v>
      </c>
      <c r="C68" s="142" t="s">
        <v>58</v>
      </c>
      <c r="D68" s="142"/>
      <c r="E68" s="142"/>
      <c r="F68" s="142"/>
      <c r="G68" s="142"/>
      <c r="H68" s="142"/>
      <c r="I68" s="142"/>
      <c r="J68" s="142"/>
      <c r="K68" s="49"/>
      <c r="L68" s="30">
        <f>K68*$L$26</f>
        <v>0</v>
      </c>
    </row>
    <row r="69" spans="1:14" s="12" customFormat="1" ht="21.75" customHeight="1" thickTop="1" thickBot="1" x14ac:dyDescent="0.25">
      <c r="A69" s="11"/>
      <c r="B69" s="115" t="s">
        <v>30</v>
      </c>
      <c r="C69" s="142" t="s">
        <v>59</v>
      </c>
      <c r="D69" s="142"/>
      <c r="E69" s="142"/>
      <c r="F69" s="142"/>
      <c r="G69" s="142"/>
      <c r="H69" s="142"/>
      <c r="I69" s="142"/>
      <c r="J69" s="142"/>
      <c r="K69" s="49">
        <f>0.08*K68</f>
        <v>0</v>
      </c>
      <c r="L69" s="30">
        <f>K69*$L$26</f>
        <v>0</v>
      </c>
    </row>
    <row r="70" spans="1:14" s="12" customFormat="1" ht="21.75" customHeight="1" thickTop="1" thickBot="1" x14ac:dyDescent="0.25">
      <c r="A70" s="11"/>
      <c r="B70" s="115" t="s">
        <v>31</v>
      </c>
      <c r="C70" s="142" t="s">
        <v>60</v>
      </c>
      <c r="D70" s="142"/>
      <c r="E70" s="142"/>
      <c r="F70" s="142"/>
      <c r="G70" s="142"/>
      <c r="H70" s="142"/>
      <c r="I70" s="142"/>
      <c r="J70" s="142"/>
      <c r="K70" s="49"/>
      <c r="L70" s="30">
        <f t="shared" ref="L70:L72" si="2">K70*$L$26</f>
        <v>0</v>
      </c>
    </row>
    <row r="71" spans="1:14" s="12" customFormat="1" ht="30" customHeight="1" thickTop="1" thickBot="1" x14ac:dyDescent="0.25">
      <c r="A71" s="11"/>
      <c r="B71" s="115" t="s">
        <v>32</v>
      </c>
      <c r="C71" s="142" t="s">
        <v>61</v>
      </c>
      <c r="D71" s="142"/>
      <c r="E71" s="142"/>
      <c r="F71" s="142"/>
      <c r="G71" s="142"/>
      <c r="H71" s="142"/>
      <c r="I71" s="142"/>
      <c r="J71" s="142"/>
      <c r="K71" s="49">
        <f>$K$40*K70</f>
        <v>0</v>
      </c>
      <c r="L71" s="30">
        <f t="shared" si="2"/>
        <v>0</v>
      </c>
    </row>
    <row r="72" spans="1:14" s="12" customFormat="1" ht="30" customHeight="1" thickTop="1" thickBot="1" x14ac:dyDescent="0.25">
      <c r="A72" s="11"/>
      <c r="B72" s="115" t="s">
        <v>33</v>
      </c>
      <c r="C72" s="208" t="s">
        <v>173</v>
      </c>
      <c r="D72" s="208"/>
      <c r="E72" s="208"/>
      <c r="F72" s="208"/>
      <c r="G72" s="208"/>
      <c r="H72" s="208"/>
      <c r="I72" s="208"/>
      <c r="J72" s="208"/>
      <c r="K72" s="132"/>
      <c r="L72" s="30">
        <f t="shared" si="2"/>
        <v>0</v>
      </c>
    </row>
    <row r="73" spans="1:14" s="12" customFormat="1" ht="21.75" customHeight="1" thickTop="1" thickBot="1" x14ac:dyDescent="0.25">
      <c r="A73" s="11"/>
      <c r="B73" s="144" t="s">
        <v>50</v>
      </c>
      <c r="C73" s="144"/>
      <c r="D73" s="144"/>
      <c r="E73" s="144"/>
      <c r="F73" s="144"/>
      <c r="G73" s="144"/>
      <c r="H73" s="144"/>
      <c r="I73" s="144"/>
      <c r="J73" s="144"/>
      <c r="K73" s="105">
        <f>SUM(K68:K72)</f>
        <v>0</v>
      </c>
      <c r="L73" s="39">
        <f>SUM(L68:L72)</f>
        <v>0</v>
      </c>
    </row>
    <row r="74" spans="1:14" s="12" customFormat="1" ht="21.75" customHeight="1" thickTop="1" x14ac:dyDescent="0.2">
      <c r="A74" s="11"/>
      <c r="B74" s="184" t="s">
        <v>109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4"/>
    </row>
    <row r="75" spans="1:14" s="12" customFormat="1" ht="21.75" customHeight="1" x14ac:dyDescent="0.2">
      <c r="A75" s="11"/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1"/>
    </row>
    <row r="76" spans="1:14" s="12" customFormat="1" ht="12.6" customHeight="1" thickBot="1" x14ac:dyDescent="0.25">
      <c r="A76" s="11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7"/>
    </row>
    <row r="77" spans="1:14" s="12" customFormat="1" ht="21.75" customHeight="1" thickTop="1" thickBot="1" x14ac:dyDescent="0.25">
      <c r="A77" s="11"/>
      <c r="B77" s="144" t="s">
        <v>106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80"/>
    </row>
    <row r="78" spans="1:14" s="12" customFormat="1" ht="21.75" customHeight="1" thickTop="1" thickBot="1" x14ac:dyDescent="0.25">
      <c r="A78" s="11"/>
      <c r="B78" s="115" t="s">
        <v>28</v>
      </c>
      <c r="C78" s="142" t="s">
        <v>62</v>
      </c>
      <c r="D78" s="142"/>
      <c r="E78" s="142"/>
      <c r="F78" s="142"/>
      <c r="G78" s="142"/>
      <c r="H78" s="142"/>
      <c r="I78" s="142"/>
      <c r="J78" s="142"/>
      <c r="K78" s="132"/>
      <c r="L78" s="30">
        <f t="shared" ref="L78:L83" si="3">K78*$L$26</f>
        <v>0</v>
      </c>
      <c r="M78" s="64"/>
      <c r="N78" s="63"/>
    </row>
    <row r="79" spans="1:14" s="12" customFormat="1" ht="21.75" customHeight="1" thickTop="1" thickBot="1" x14ac:dyDescent="0.25">
      <c r="A79" s="11"/>
      <c r="B79" s="115" t="s">
        <v>30</v>
      </c>
      <c r="C79" s="142" t="s">
        <v>63</v>
      </c>
      <c r="D79" s="142"/>
      <c r="E79" s="142"/>
      <c r="F79" s="142"/>
      <c r="G79" s="142"/>
      <c r="H79" s="142"/>
      <c r="I79" s="142"/>
      <c r="J79" s="142"/>
      <c r="K79" s="49"/>
      <c r="L79" s="30">
        <f t="shared" si="3"/>
        <v>0</v>
      </c>
    </row>
    <row r="80" spans="1:14" s="12" customFormat="1" ht="21.75" customHeight="1" thickTop="1" thickBot="1" x14ac:dyDescent="0.25">
      <c r="A80" s="11"/>
      <c r="B80" s="115" t="s">
        <v>31</v>
      </c>
      <c r="C80" s="142" t="s">
        <v>64</v>
      </c>
      <c r="D80" s="142"/>
      <c r="E80" s="142"/>
      <c r="F80" s="142"/>
      <c r="G80" s="142"/>
      <c r="H80" s="142"/>
      <c r="I80" s="142"/>
      <c r="J80" s="142"/>
      <c r="K80" s="49"/>
      <c r="L80" s="30">
        <f t="shared" si="3"/>
        <v>0</v>
      </c>
    </row>
    <row r="81" spans="1:15" s="12" customFormat="1" ht="21.75" customHeight="1" thickTop="1" thickBot="1" x14ac:dyDescent="0.25">
      <c r="A81" s="11"/>
      <c r="B81" s="115" t="s">
        <v>32</v>
      </c>
      <c r="C81" s="142" t="s">
        <v>65</v>
      </c>
      <c r="D81" s="142"/>
      <c r="E81" s="142"/>
      <c r="F81" s="142"/>
      <c r="G81" s="142"/>
      <c r="H81" s="142"/>
      <c r="I81" s="142"/>
      <c r="J81" s="142"/>
      <c r="K81" s="49"/>
      <c r="L81" s="30">
        <f t="shared" si="3"/>
        <v>0</v>
      </c>
    </row>
    <row r="82" spans="1:15" s="12" customFormat="1" ht="21.75" customHeight="1" thickTop="1" thickBot="1" x14ac:dyDescent="0.25">
      <c r="A82" s="11"/>
      <c r="B82" s="115" t="s">
        <v>33</v>
      </c>
      <c r="C82" s="142" t="s">
        <v>66</v>
      </c>
      <c r="D82" s="142"/>
      <c r="E82" s="142"/>
      <c r="F82" s="142"/>
      <c r="G82" s="142"/>
      <c r="H82" s="142"/>
      <c r="I82" s="142"/>
      <c r="J82" s="142"/>
      <c r="K82" s="49"/>
      <c r="L82" s="30">
        <f t="shared" si="3"/>
        <v>0</v>
      </c>
    </row>
    <row r="83" spans="1:15" s="12" customFormat="1" ht="21.75" customHeight="1" thickTop="1" thickBot="1" x14ac:dyDescent="0.25">
      <c r="A83" s="11"/>
      <c r="B83" s="115" t="s">
        <v>34</v>
      </c>
      <c r="C83" s="142" t="s">
        <v>36</v>
      </c>
      <c r="D83" s="142"/>
      <c r="E83" s="142"/>
      <c r="F83" s="142"/>
      <c r="G83" s="142"/>
      <c r="H83" s="142"/>
      <c r="I83" s="142"/>
      <c r="J83" s="142"/>
      <c r="K83" s="49"/>
      <c r="L83" s="30">
        <f t="shared" si="3"/>
        <v>0</v>
      </c>
    </row>
    <row r="84" spans="1:15" s="12" customFormat="1" ht="21.75" customHeight="1" thickTop="1" thickBot="1" x14ac:dyDescent="0.25">
      <c r="A84" s="11"/>
      <c r="B84" s="115" t="s">
        <v>35</v>
      </c>
      <c r="C84" s="142" t="s">
        <v>94</v>
      </c>
      <c r="D84" s="142"/>
      <c r="E84" s="142"/>
      <c r="F84" s="142"/>
      <c r="G84" s="142"/>
      <c r="H84" s="142"/>
      <c r="I84" s="142"/>
      <c r="J84" s="142"/>
      <c r="K84" s="132">
        <f>(K78+K79+K80+K81+K82+K83)*K40</f>
        <v>0</v>
      </c>
      <c r="L84" s="30">
        <f>L26*K84</f>
        <v>0</v>
      </c>
    </row>
    <row r="85" spans="1:15" s="12" customFormat="1" ht="21.75" customHeight="1" thickTop="1" thickBot="1" x14ac:dyDescent="0.25">
      <c r="A85" s="11"/>
      <c r="B85" s="212" t="s">
        <v>50</v>
      </c>
      <c r="C85" s="212"/>
      <c r="D85" s="212"/>
      <c r="E85" s="212"/>
      <c r="F85" s="212"/>
      <c r="G85" s="212"/>
      <c r="H85" s="212"/>
      <c r="I85" s="212"/>
      <c r="J85" s="212"/>
      <c r="K85" s="56">
        <f>SUM(K78:K84)</f>
        <v>0</v>
      </c>
      <c r="L85" s="39">
        <f>L78+L79+L80+L81+L82+L84</f>
        <v>0</v>
      </c>
    </row>
    <row r="86" spans="1:15" s="12" customFormat="1" ht="21.75" customHeight="1" thickTop="1" x14ac:dyDescent="0.2">
      <c r="A86" s="11"/>
      <c r="B86" s="184" t="s">
        <v>192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4"/>
    </row>
    <row r="87" spans="1:15" s="12" customFormat="1" ht="36" customHeight="1" thickBot="1" x14ac:dyDescent="0.25">
      <c r="A87" s="11"/>
      <c r="B87" s="209"/>
      <c r="C87" s="210"/>
      <c r="D87" s="210"/>
      <c r="E87" s="210"/>
      <c r="F87" s="210"/>
      <c r="G87" s="210"/>
      <c r="H87" s="210"/>
      <c r="I87" s="210"/>
      <c r="J87" s="210"/>
      <c r="K87" s="210"/>
      <c r="L87" s="211"/>
    </row>
    <row r="88" spans="1:15" ht="21.75" customHeight="1" thickTop="1" thickBot="1" x14ac:dyDescent="0.25">
      <c r="A88" s="2"/>
      <c r="B88" s="144" t="s">
        <v>93</v>
      </c>
      <c r="C88" s="179"/>
      <c r="D88" s="179"/>
      <c r="E88" s="179"/>
      <c r="F88" s="179"/>
      <c r="G88" s="179"/>
      <c r="H88" s="179"/>
      <c r="I88" s="179"/>
      <c r="J88" s="179"/>
      <c r="K88" s="180"/>
      <c r="L88" s="90" t="s">
        <v>67</v>
      </c>
    </row>
    <row r="89" spans="1:15" ht="21.75" customHeight="1" thickTop="1" thickBot="1" x14ac:dyDescent="0.25">
      <c r="A89" s="2"/>
      <c r="B89" s="90" t="s">
        <v>28</v>
      </c>
      <c r="C89" s="143" t="s">
        <v>68</v>
      </c>
      <c r="D89" s="143"/>
      <c r="E89" s="143"/>
      <c r="F89" s="143"/>
      <c r="G89" s="143"/>
      <c r="H89" s="143"/>
      <c r="I89" s="143"/>
      <c r="J89" s="143"/>
      <c r="K89" s="143"/>
      <c r="L89" s="72"/>
    </row>
    <row r="90" spans="1:15" ht="21.75" customHeight="1" thickTop="1" thickBot="1" x14ac:dyDescent="0.25">
      <c r="A90" s="2"/>
      <c r="B90" s="145" t="s">
        <v>30</v>
      </c>
      <c r="C90" s="213" t="s">
        <v>36</v>
      </c>
      <c r="D90" s="213"/>
      <c r="E90" s="214" t="s">
        <v>110</v>
      </c>
      <c r="F90" s="214"/>
      <c r="G90" s="214"/>
      <c r="H90" s="214"/>
      <c r="I90" s="214"/>
      <c r="J90" s="214"/>
      <c r="K90" s="214"/>
      <c r="L90" s="72">
        <v>0</v>
      </c>
      <c r="N90" s="74"/>
      <c r="O90" s="73"/>
    </row>
    <row r="91" spans="1:15" ht="21.75" customHeight="1" thickTop="1" thickBot="1" x14ac:dyDescent="0.25">
      <c r="A91" s="2"/>
      <c r="B91" s="145"/>
      <c r="C91" s="213"/>
      <c r="D91" s="213"/>
      <c r="E91" s="214" t="s">
        <v>111</v>
      </c>
      <c r="F91" s="214"/>
      <c r="G91" s="214"/>
      <c r="H91" s="214"/>
      <c r="I91" s="214"/>
      <c r="J91" s="214"/>
      <c r="K91" s="214"/>
      <c r="L91" s="72">
        <v>0</v>
      </c>
      <c r="N91" s="75"/>
      <c r="O91" s="73"/>
    </row>
    <row r="92" spans="1:15" s="12" customFormat="1" ht="21.75" customHeight="1" thickTop="1" thickBot="1" x14ac:dyDescent="0.25">
      <c r="A92" s="11"/>
      <c r="B92" s="144" t="s">
        <v>69</v>
      </c>
      <c r="C92" s="179"/>
      <c r="D92" s="179"/>
      <c r="E92" s="179"/>
      <c r="F92" s="179"/>
      <c r="G92" s="179"/>
      <c r="H92" s="179"/>
      <c r="I92" s="179"/>
      <c r="J92" s="179"/>
      <c r="K92" s="180"/>
      <c r="L92" s="39">
        <f>SUM(L89:L91)</f>
        <v>0</v>
      </c>
      <c r="N92" s="75"/>
      <c r="O92" s="73"/>
    </row>
    <row r="93" spans="1:15" s="12" customFormat="1" ht="48.75" customHeight="1" thickTop="1" thickBot="1" x14ac:dyDescent="0.25">
      <c r="A93" s="11"/>
      <c r="B93" s="184" t="s">
        <v>114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4"/>
    </row>
    <row r="94" spans="1:15" s="12" customFormat="1" ht="21.75" customHeight="1" thickTop="1" thickBot="1" x14ac:dyDescent="0.25">
      <c r="A94" s="11"/>
      <c r="B94" s="144" t="s">
        <v>92</v>
      </c>
      <c r="C94" s="179"/>
      <c r="D94" s="179"/>
      <c r="E94" s="179"/>
      <c r="F94" s="179"/>
      <c r="G94" s="179"/>
      <c r="H94" s="179"/>
      <c r="I94" s="179"/>
      <c r="J94" s="179"/>
      <c r="K94" s="180"/>
      <c r="L94" s="90" t="s">
        <v>27</v>
      </c>
    </row>
    <row r="95" spans="1:15" s="12" customFormat="1" ht="21.75" customHeight="1" thickTop="1" thickBot="1" x14ac:dyDescent="0.25">
      <c r="A95" s="11"/>
      <c r="B95" s="90" t="s">
        <v>28</v>
      </c>
      <c r="C95" s="19" t="s">
        <v>12</v>
      </c>
      <c r="D95" s="19"/>
      <c r="E95" s="19"/>
      <c r="F95" s="19"/>
      <c r="G95" s="19"/>
      <c r="H95" s="19"/>
      <c r="I95" s="19"/>
      <c r="J95" s="19"/>
      <c r="K95" s="135"/>
      <c r="L95" s="30">
        <f>K95*L115</f>
        <v>0</v>
      </c>
    </row>
    <row r="96" spans="1:15" s="12" customFormat="1" ht="21.75" customHeight="1" thickTop="1" thickBot="1" x14ac:dyDescent="0.25">
      <c r="A96" s="11"/>
      <c r="B96" s="90" t="s">
        <v>30</v>
      </c>
      <c r="C96" s="19" t="s">
        <v>13</v>
      </c>
      <c r="D96" s="19"/>
      <c r="E96" s="19"/>
      <c r="F96" s="19"/>
      <c r="G96" s="19"/>
      <c r="H96" s="19"/>
      <c r="I96" s="19"/>
      <c r="J96" s="19"/>
      <c r="K96" s="135"/>
      <c r="L96" s="30">
        <f>(L115+L95)*K96</f>
        <v>0</v>
      </c>
    </row>
    <row r="97" spans="1:12" s="12" customFormat="1" ht="21.75" customHeight="1" thickTop="1" thickBot="1" x14ac:dyDescent="0.25">
      <c r="A97" s="11"/>
      <c r="B97" s="145" t="s">
        <v>31</v>
      </c>
      <c r="C97" s="19" t="s">
        <v>14</v>
      </c>
      <c r="D97" s="19"/>
      <c r="E97" s="19"/>
      <c r="F97" s="19"/>
      <c r="G97" s="19"/>
      <c r="H97" s="19"/>
      <c r="I97" s="19"/>
      <c r="J97" s="51" t="s">
        <v>15</v>
      </c>
      <c r="L97" s="50"/>
    </row>
    <row r="98" spans="1:12" s="12" customFormat="1" ht="21.75" customHeight="1" thickTop="1" thickBot="1" x14ac:dyDescent="0.25">
      <c r="A98" s="11"/>
      <c r="B98" s="145"/>
      <c r="C98" s="19"/>
      <c r="D98" s="41" t="s">
        <v>16</v>
      </c>
      <c r="E98" s="41"/>
      <c r="F98" s="41"/>
      <c r="G98" s="19" t="s">
        <v>17</v>
      </c>
      <c r="H98" s="42"/>
      <c r="I98" s="42"/>
      <c r="J98" s="231">
        <f>SUM(K98:K100)</f>
        <v>0</v>
      </c>
      <c r="K98" s="52"/>
      <c r="L98" s="58">
        <f>((L115+L95+L96)/(1-J98))*K98</f>
        <v>0</v>
      </c>
    </row>
    <row r="99" spans="1:12" s="12" customFormat="1" ht="21.75" customHeight="1" thickTop="1" thickBot="1" x14ac:dyDescent="0.25">
      <c r="A99" s="11"/>
      <c r="B99" s="145"/>
      <c r="C99" s="19"/>
      <c r="D99" s="19"/>
      <c r="E99" s="19"/>
      <c r="F99" s="19"/>
      <c r="G99" s="19" t="s">
        <v>18</v>
      </c>
      <c r="H99" s="42"/>
      <c r="I99" s="42"/>
      <c r="J99" s="232"/>
      <c r="K99" s="52"/>
      <c r="L99" s="58">
        <f>((L115+L95+L96)/(1-J98))*K99</f>
        <v>0</v>
      </c>
    </row>
    <row r="100" spans="1:12" s="12" customFormat="1" ht="21.75" customHeight="1" thickTop="1" thickBot="1" x14ac:dyDescent="0.25">
      <c r="A100" s="11"/>
      <c r="B100" s="145"/>
      <c r="C100" s="41"/>
      <c r="D100" s="41" t="s">
        <v>19</v>
      </c>
      <c r="E100" s="41"/>
      <c r="F100" s="19"/>
      <c r="G100" s="19" t="s">
        <v>20</v>
      </c>
      <c r="H100" s="42"/>
      <c r="I100" s="42"/>
      <c r="J100" s="233"/>
      <c r="K100" s="52"/>
      <c r="L100" s="58">
        <f>((L115+L95+L96)/(1-J98))*K100</f>
        <v>0</v>
      </c>
    </row>
    <row r="101" spans="1:12" s="12" customFormat="1" ht="21.75" customHeight="1" thickTop="1" thickBot="1" x14ac:dyDescent="0.25">
      <c r="A101" s="11"/>
      <c r="B101" s="94" t="s">
        <v>76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9">
        <f>L95+L96+L98+L99+L100</f>
        <v>0</v>
      </c>
    </row>
    <row r="102" spans="1:12" s="12" customFormat="1" ht="37.15" customHeight="1" thickTop="1" thickBot="1" x14ac:dyDescent="0.25">
      <c r="A102" s="11"/>
      <c r="B102" s="222" t="s">
        <v>87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</row>
    <row r="103" spans="1:12" s="12" customFormat="1" ht="21.6" hidden="1" customHeight="1" x14ac:dyDescent="0.2">
      <c r="A103" s="11"/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7"/>
    </row>
    <row r="104" spans="1:12" s="12" customFormat="1" ht="21.6" hidden="1" customHeight="1" x14ac:dyDescent="0.2">
      <c r="A104" s="11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7"/>
    </row>
    <row r="105" spans="1:12" s="12" customFormat="1" ht="21.6" hidden="1" customHeight="1" x14ac:dyDescent="0.2">
      <c r="A105" s="1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7"/>
    </row>
    <row r="106" spans="1:12" s="12" customFormat="1" ht="21.6" hidden="1" customHeight="1" x14ac:dyDescent="0.2">
      <c r="A106" s="11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7"/>
    </row>
    <row r="107" spans="1:12" ht="21.6" hidden="1" customHeight="1" x14ac:dyDescent="0.2">
      <c r="A107" s="2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</row>
    <row r="108" spans="1:12" ht="21.75" customHeight="1" thickTop="1" thickBot="1" x14ac:dyDescent="0.25">
      <c r="A108" s="2"/>
      <c r="B108" s="144" t="s">
        <v>70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80"/>
    </row>
    <row r="109" spans="1:12" ht="21.75" customHeight="1" thickTop="1" thickBot="1" x14ac:dyDescent="0.25">
      <c r="A109" s="2"/>
      <c r="B109" s="215" t="s">
        <v>71</v>
      </c>
      <c r="C109" s="216"/>
      <c r="D109" s="216"/>
      <c r="E109" s="216"/>
      <c r="F109" s="216"/>
      <c r="G109" s="216"/>
      <c r="H109" s="216"/>
      <c r="I109" s="216"/>
      <c r="J109" s="216"/>
      <c r="K109" s="217"/>
      <c r="L109" s="90" t="s">
        <v>67</v>
      </c>
    </row>
    <row r="110" spans="1:12" ht="21.75" customHeight="1" thickTop="1" thickBot="1" x14ac:dyDescent="0.25">
      <c r="A110" s="2"/>
      <c r="B110" s="90" t="s">
        <v>28</v>
      </c>
      <c r="C110" s="218" t="s">
        <v>26</v>
      </c>
      <c r="D110" s="219"/>
      <c r="E110" s="219"/>
      <c r="F110" s="219"/>
      <c r="G110" s="219"/>
      <c r="H110" s="219"/>
      <c r="I110" s="219"/>
      <c r="J110" s="219"/>
      <c r="K110" s="220"/>
      <c r="L110" s="30">
        <f>L26</f>
        <v>0</v>
      </c>
    </row>
    <row r="111" spans="1:12" ht="21.75" customHeight="1" thickTop="1" thickBot="1" x14ac:dyDescent="0.25">
      <c r="A111" s="2"/>
      <c r="B111" s="90" t="s">
        <v>30</v>
      </c>
      <c r="C111" s="221" t="s">
        <v>72</v>
      </c>
      <c r="D111" s="221"/>
      <c r="E111" s="221"/>
      <c r="F111" s="221"/>
      <c r="G111" s="221"/>
      <c r="H111" s="221"/>
      <c r="I111" s="221"/>
      <c r="J111" s="221"/>
      <c r="K111" s="221"/>
      <c r="L111" s="30">
        <f>L65</f>
        <v>0</v>
      </c>
    </row>
    <row r="112" spans="1:12" ht="21.75" customHeight="1" thickTop="1" thickBot="1" x14ac:dyDescent="0.25">
      <c r="A112" s="2"/>
      <c r="B112" s="90" t="s">
        <v>31</v>
      </c>
      <c r="C112" s="218" t="s">
        <v>73</v>
      </c>
      <c r="D112" s="219"/>
      <c r="E112" s="219"/>
      <c r="F112" s="219"/>
      <c r="G112" s="219"/>
      <c r="H112" s="219"/>
      <c r="I112" s="219"/>
      <c r="J112" s="219"/>
      <c r="K112" s="220"/>
      <c r="L112" s="30">
        <f>L73</f>
        <v>0</v>
      </c>
    </row>
    <row r="113" spans="1:13" ht="21.75" customHeight="1" thickTop="1" thickBot="1" x14ac:dyDescent="0.25">
      <c r="A113" s="2"/>
      <c r="B113" s="90" t="s">
        <v>32</v>
      </c>
      <c r="C113" s="218" t="s">
        <v>74</v>
      </c>
      <c r="D113" s="219"/>
      <c r="E113" s="219"/>
      <c r="F113" s="219"/>
      <c r="G113" s="219"/>
      <c r="H113" s="219"/>
      <c r="I113" s="219"/>
      <c r="J113" s="219"/>
      <c r="K113" s="220"/>
      <c r="L113" s="30">
        <f>L85</f>
        <v>0</v>
      </c>
    </row>
    <row r="114" spans="1:13" ht="21.75" customHeight="1" thickTop="1" thickBot="1" x14ac:dyDescent="0.25">
      <c r="A114" s="2"/>
      <c r="B114" s="90" t="s">
        <v>33</v>
      </c>
      <c r="C114" s="218" t="s">
        <v>97</v>
      </c>
      <c r="D114" s="219"/>
      <c r="E114" s="219"/>
      <c r="F114" s="219"/>
      <c r="G114" s="219"/>
      <c r="H114" s="219"/>
      <c r="I114" s="219"/>
      <c r="J114" s="219"/>
      <c r="K114" s="220"/>
      <c r="L114" s="30">
        <f>L92</f>
        <v>0</v>
      </c>
    </row>
    <row r="115" spans="1:13" ht="21.75" customHeight="1" thickTop="1" thickBot="1" x14ac:dyDescent="0.25">
      <c r="A115" s="2"/>
      <c r="B115" s="144" t="s">
        <v>75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39">
        <f>SUM(L110:L114)</f>
        <v>0</v>
      </c>
      <c r="M115" s="13"/>
    </row>
    <row r="116" spans="1:13" s="12" customFormat="1" ht="21.75" customHeight="1" thickTop="1" thickBot="1" x14ac:dyDescent="0.25">
      <c r="A116" s="11"/>
      <c r="B116" s="90" t="s">
        <v>34</v>
      </c>
      <c r="C116" s="218" t="s">
        <v>96</v>
      </c>
      <c r="D116" s="219"/>
      <c r="E116" s="219"/>
      <c r="F116" s="219"/>
      <c r="G116" s="219"/>
      <c r="H116" s="219"/>
      <c r="I116" s="219"/>
      <c r="J116" s="219"/>
      <c r="K116" s="220"/>
      <c r="L116" s="30">
        <f>L101</f>
        <v>0</v>
      </c>
    </row>
    <row r="117" spans="1:13" ht="34.15" customHeight="1" thickTop="1" thickBot="1" x14ac:dyDescent="0.25">
      <c r="A117" s="2"/>
      <c r="B117" s="234" t="s">
        <v>77</v>
      </c>
      <c r="C117" s="235"/>
      <c r="D117" s="235"/>
      <c r="E117" s="235"/>
      <c r="F117" s="235"/>
      <c r="G117" s="235"/>
      <c r="H117" s="235"/>
      <c r="I117" s="235"/>
      <c r="J117" s="235"/>
      <c r="K117" s="236"/>
      <c r="L117" s="53">
        <f>SUM(L115+L116)</f>
        <v>0</v>
      </c>
    </row>
    <row r="118" spans="1:13" ht="21.75" customHeight="1" thickTop="1" thickBot="1" x14ac:dyDescent="0.25">
      <c r="A118" s="2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6"/>
    </row>
    <row r="119" spans="1:13" ht="21.75" customHeight="1" thickTop="1" thickBot="1" x14ac:dyDescent="0.25">
      <c r="A119" s="2"/>
      <c r="B119" s="145" t="s">
        <v>78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13" ht="45" customHeight="1" thickTop="1" thickBot="1" x14ac:dyDescent="0.25">
      <c r="A120" s="2"/>
      <c r="B120" s="237" t="s">
        <v>79</v>
      </c>
      <c r="C120" s="237"/>
      <c r="D120" s="237"/>
      <c r="E120" s="238" t="s">
        <v>80</v>
      </c>
      <c r="F120" s="238"/>
      <c r="G120" s="238" t="s">
        <v>81</v>
      </c>
      <c r="H120" s="238"/>
      <c r="I120" s="238" t="s">
        <v>82</v>
      </c>
      <c r="J120" s="238"/>
      <c r="K120" s="92" t="s">
        <v>83</v>
      </c>
      <c r="L120" s="44" t="s">
        <v>84</v>
      </c>
    </row>
    <row r="121" spans="1:13" ht="21.75" customHeight="1" thickTop="1" thickBot="1" x14ac:dyDescent="0.25">
      <c r="A121" s="2"/>
      <c r="B121" s="239" t="s">
        <v>165</v>
      </c>
      <c r="C121" s="239"/>
      <c r="D121" s="239"/>
      <c r="E121" s="240">
        <f>L117</f>
        <v>0</v>
      </c>
      <c r="F121" s="240"/>
      <c r="G121" s="241">
        <v>1</v>
      </c>
      <c r="H121" s="241"/>
      <c r="I121" s="240">
        <f>G121*E121</f>
        <v>0</v>
      </c>
      <c r="J121" s="240"/>
      <c r="K121" s="93">
        <v>2</v>
      </c>
      <c r="L121" s="46">
        <f>ROUND(K121*I121,2)</f>
        <v>0</v>
      </c>
    </row>
    <row r="122" spans="1:13" ht="36.75" customHeight="1" thickTop="1" thickBot="1" x14ac:dyDescent="0.25">
      <c r="A122" s="2"/>
      <c r="B122" s="242" t="s">
        <v>85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54">
        <f>L121</f>
        <v>0</v>
      </c>
    </row>
    <row r="123" spans="1:13" ht="36.75" customHeight="1" thickTop="1" thickBot="1" x14ac:dyDescent="0.25">
      <c r="A123" s="2"/>
      <c r="B123" s="144" t="s">
        <v>88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59">
        <f>L122*12</f>
        <v>0</v>
      </c>
    </row>
    <row r="124" spans="1:13" ht="16.5" thickTop="1" x14ac:dyDescent="0.2">
      <c r="L124" s="60" t="s">
        <v>95</v>
      </c>
      <c r="M124" s="61" t="e">
        <f>L117/L26</f>
        <v>#DIV/0!</v>
      </c>
    </row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</sheetData>
  <mergeCells count="105">
    <mergeCell ref="B108:L108"/>
    <mergeCell ref="B109:K109"/>
    <mergeCell ref="C110:K110"/>
    <mergeCell ref="C111:K111"/>
    <mergeCell ref="C112:K112"/>
    <mergeCell ref="C113:K113"/>
    <mergeCell ref="B92:K92"/>
    <mergeCell ref="B93:L93"/>
    <mergeCell ref="B94:K94"/>
    <mergeCell ref="B97:B100"/>
    <mergeCell ref="J98:J100"/>
    <mergeCell ref="B102:L107"/>
    <mergeCell ref="B122:K122"/>
    <mergeCell ref="B123:K123"/>
    <mergeCell ref="C114:K114"/>
    <mergeCell ref="B115:K115"/>
    <mergeCell ref="C116:K116"/>
    <mergeCell ref="B117:K117"/>
    <mergeCell ref="B119:L119"/>
    <mergeCell ref="B120:D120"/>
    <mergeCell ref="E120:F120"/>
    <mergeCell ref="G120:H120"/>
    <mergeCell ref="I120:J120"/>
    <mergeCell ref="B121:D121"/>
    <mergeCell ref="E121:F121"/>
    <mergeCell ref="G121:H121"/>
    <mergeCell ref="I121:J121"/>
    <mergeCell ref="B85:J85"/>
    <mergeCell ref="B86:L87"/>
    <mergeCell ref="B88:K88"/>
    <mergeCell ref="C89:K89"/>
    <mergeCell ref="B90:B91"/>
    <mergeCell ref="C90:D91"/>
    <mergeCell ref="E90:K90"/>
    <mergeCell ref="E91:K91"/>
    <mergeCell ref="C79:J79"/>
    <mergeCell ref="C80:J80"/>
    <mergeCell ref="C81:J81"/>
    <mergeCell ref="C82:J82"/>
    <mergeCell ref="C83:J83"/>
    <mergeCell ref="C84:J84"/>
    <mergeCell ref="B73:J73"/>
    <mergeCell ref="B74:L76"/>
    <mergeCell ref="B77:L77"/>
    <mergeCell ref="C78:J78"/>
    <mergeCell ref="C70:J70"/>
    <mergeCell ref="C71:J71"/>
    <mergeCell ref="C72:J72"/>
    <mergeCell ref="B66:L66"/>
    <mergeCell ref="B67:L67"/>
    <mergeCell ref="C68:J68"/>
    <mergeCell ref="C69:J69"/>
    <mergeCell ref="B59:L60"/>
    <mergeCell ref="B61:L61"/>
    <mergeCell ref="C62:J62"/>
    <mergeCell ref="C63:J63"/>
    <mergeCell ref="C64:K64"/>
    <mergeCell ref="C65:K65"/>
    <mergeCell ref="C53:K53"/>
    <mergeCell ref="C54:K54"/>
    <mergeCell ref="C55:K55"/>
    <mergeCell ref="C56:K56"/>
    <mergeCell ref="C57:K57"/>
    <mergeCell ref="C58:K58"/>
    <mergeCell ref="C45:J45"/>
    <mergeCell ref="C46:J46"/>
    <mergeCell ref="C47:F47"/>
    <mergeCell ref="I47:J47"/>
    <mergeCell ref="B49:L51"/>
    <mergeCell ref="B52:L52"/>
    <mergeCell ref="B39:L39"/>
    <mergeCell ref="B40:J40"/>
    <mergeCell ref="C41:J41"/>
    <mergeCell ref="C42:J42"/>
    <mergeCell ref="C43:J43"/>
    <mergeCell ref="C44:J44"/>
    <mergeCell ref="B37:L38"/>
    <mergeCell ref="B20:L22"/>
    <mergeCell ref="B23:K23"/>
    <mergeCell ref="B25:L25"/>
    <mergeCell ref="B26:K26"/>
    <mergeCell ref="B27:L28"/>
    <mergeCell ref="B5:D5"/>
    <mergeCell ref="E5:J5"/>
    <mergeCell ref="C7:F7"/>
    <mergeCell ref="G7:L7"/>
    <mergeCell ref="B12:L14"/>
    <mergeCell ref="B15:L15"/>
    <mergeCell ref="B29:L29"/>
    <mergeCell ref="B30:L30"/>
    <mergeCell ref="C31:J31"/>
    <mergeCell ref="C32:J32"/>
    <mergeCell ref="C33:J33"/>
    <mergeCell ref="C34:J34"/>
    <mergeCell ref="C35:J35"/>
    <mergeCell ref="C36:J36"/>
    <mergeCell ref="B1:J1"/>
    <mergeCell ref="B2:D2"/>
    <mergeCell ref="E2:J2"/>
    <mergeCell ref="B3:D3"/>
    <mergeCell ref="E3:J3"/>
    <mergeCell ref="B4:D4"/>
    <mergeCell ref="E4:G4"/>
    <mergeCell ref="I4:J4"/>
    <mergeCell ref="C19:K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</vt:i4>
      </vt:variant>
    </vt:vector>
  </HeadingPairs>
  <TitlesOfParts>
    <vt:vector size="18" baseType="lpstr">
      <vt:lpstr>CONSOLIDAÇÃO</vt:lpstr>
      <vt:lpstr>Faxineiro</vt:lpstr>
      <vt:lpstr>Limp vidro</vt:lpstr>
      <vt:lpstr>Limp cx dagua-trab braçal</vt:lpstr>
      <vt:lpstr>Jardineiro</vt:lpstr>
      <vt:lpstr>Copeiro</vt:lpstr>
      <vt:lpstr>Garçom</vt:lpstr>
      <vt:lpstr>Motorista</vt:lpstr>
      <vt:lpstr>Telefonista</vt:lpstr>
      <vt:lpstr>Recepcionista</vt:lpstr>
      <vt:lpstr>Porteiro</vt:lpstr>
      <vt:lpstr>Garagista</vt:lpstr>
      <vt:lpstr>Assist.Admin.</vt:lpstr>
      <vt:lpstr>Ass. Direção</vt:lpstr>
      <vt:lpstr>Ass. Direção Estatístico</vt:lpstr>
      <vt:lpstr>Supervisor</vt:lpstr>
      <vt:lpstr>RESUMO</vt:lpstr>
      <vt:lpstr>Faxineiro!Area_de_impressao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Marina Lopes Rossi</cp:lastModifiedBy>
  <cp:revision>11</cp:revision>
  <cp:lastPrinted>2017-04-03T15:42:07Z</cp:lastPrinted>
  <dcterms:created xsi:type="dcterms:W3CDTF">2017-04-19T09:28:32Z</dcterms:created>
  <dcterms:modified xsi:type="dcterms:W3CDTF">2023-06-05T19:58:51Z</dcterms:modified>
  <dc:language>pt-BR</dc:language>
</cp:coreProperties>
</file>