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codeName="EstaPastaDe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COMPRAS\FLAVIANE\Compras\2023\0.LICITAÇÕES\Adequação audiovisual - salas híbridas Câmaras\"/>
    </mc:Choice>
  </mc:AlternateContent>
  <xr:revisionPtr revIDLastSave="0" documentId="13_ncr:1_{63C86FFA-CD0E-4CFD-BCF2-0017B8F1C5C8}" xr6:coauthVersionLast="36" xr6:coauthVersionMax="47" xr10:uidLastSave="{00000000-0000-0000-0000-000000000000}"/>
  <bookViews>
    <workbookView xWindow="-120" yWindow="-120" windowWidth="20730" windowHeight="11040" activeTab="1" xr2:uid="{7F1CA3CE-6300-407D-A991-97346255CAEC}"/>
  </bookViews>
  <sheets>
    <sheet name="ANEXO I- PLAN RESUMO " sheetId="97" r:id="rId1"/>
    <sheet name="ANEXOII- PLAN ORÇAMENTO" sheetId="103" r:id="rId2"/>
    <sheet name="ANEXO IV - CRONOGRAMA    " sheetId="100" r:id="rId3"/>
    <sheet name="Parâmetro BDI" sheetId="87" state="hidden" r:id="rId4"/>
    <sheet name="SESMT" sheetId="76" state="hidden" r:id="rId5"/>
    <sheet name="TAI" sheetId="77" state="hidden" r:id="rId6"/>
  </sheets>
  <externalReferences>
    <externalReference r:id="rId7"/>
    <externalReference r:id="rId8"/>
  </externalReferences>
  <definedNames>
    <definedName name="_xlnm._FilterDatabase" localSheetId="1" hidden="1">'ANEXOII- PLAN ORÇAMENTO'!$A$1:$N$75</definedName>
    <definedName name="_Order1" hidden="1">255</definedName>
    <definedName name="_xlnm.Print_Area" localSheetId="1">'ANEXOII- PLAN ORÇAMENTO'!$A$1:$K$81</definedName>
    <definedName name="IMAGEM">INDEX([1]Imagens!$B$1:$B$4,MATCH([1]Resumo!$B$3,[1]Imagens!$A$1:$A$4,0))</definedName>
    <definedName name="IMAGEM_PREFEITURA">INDEX([1]Imagens!$H$11:$H$47,MATCH([1]Resumo!$B$2,[1]Imagens!$G$11:$G$47,0))</definedName>
    <definedName name="IMAGEM_RODAPE">INDEX([1]Imagens!$E$6:$E$9,MATCH([1]Resumo!$B$3,[1]Imagens!$D$6:$D$9,0))</definedName>
    <definedName name="PROCURA_ART">VLOOKUP(#REF!,[1]Suporte!$D$78:$E$81,2,FALSE)</definedName>
    <definedName name="UN">'[2]Orçamento Básico'!#REF!</definedName>
  </definedNames>
  <calcPr calcId="191029"/>
</workbook>
</file>

<file path=xl/calcChain.xml><?xml version="1.0" encoding="utf-8"?>
<calcChain xmlns="http://schemas.openxmlformats.org/spreadsheetml/2006/main">
  <c r="J9" i="97" l="1"/>
  <c r="C14" i="100" s="1"/>
  <c r="E14" i="100" s="1"/>
  <c r="J10" i="97" l="1"/>
  <c r="C16" i="100" s="1"/>
  <c r="E16" i="100" s="1"/>
  <c r="J7" i="97"/>
  <c r="C10" i="100" s="1"/>
  <c r="E10" i="100" s="1"/>
  <c r="J6" i="97"/>
  <c r="C8" i="100" s="1"/>
  <c r="E8" i="100" s="1"/>
  <c r="J8" i="97" l="1"/>
  <c r="C12" i="100" l="1"/>
  <c r="E12" i="100" l="1"/>
  <c r="D12" i="100"/>
  <c r="I77" i="103" l="1"/>
  <c r="I12" i="97" s="1"/>
  <c r="J5" i="97" l="1"/>
  <c r="I79" i="103"/>
  <c r="I78" i="103" l="1"/>
  <c r="I13" i="97" s="1"/>
  <c r="I14" i="97"/>
  <c r="C6" i="100"/>
  <c r="E6" i="100" l="1"/>
  <c r="E18" i="100" s="1"/>
  <c r="E17" i="100" s="1"/>
  <c r="D6" i="100"/>
  <c r="D18" i="100" s="1"/>
  <c r="D20" i="100" l="1"/>
  <c r="D17" i="100"/>
  <c r="D19" i="100" s="1"/>
  <c r="E19" i="100" s="1"/>
  <c r="E20" i="100"/>
</calcChain>
</file>

<file path=xl/sharedStrings.xml><?xml version="1.0" encoding="utf-8"?>
<sst xmlns="http://schemas.openxmlformats.org/spreadsheetml/2006/main" count="504" uniqueCount="285">
  <si>
    <t xml:space="preserve">Profissional </t>
  </si>
  <si>
    <t xml:space="preserve">Faixa SESMT </t>
  </si>
  <si>
    <t xml:space="preserve">Até 50 </t>
  </si>
  <si>
    <t xml:space="preserve">51 a 100 </t>
  </si>
  <si>
    <t xml:space="preserve">101 a 250 </t>
  </si>
  <si>
    <t xml:space="preserve">251 a 500 </t>
  </si>
  <si>
    <t xml:space="preserve">501 a 1000 </t>
  </si>
  <si>
    <t xml:space="preserve">1001 a 2000 </t>
  </si>
  <si>
    <t xml:space="preserve">2001 a 3500 </t>
  </si>
  <si>
    <t xml:space="preserve">3501 a 5000 </t>
  </si>
  <si>
    <t xml:space="preserve">  </t>
  </si>
  <si>
    <t xml:space="preserve">Técnico de Segurança do </t>
  </si>
  <si>
    <t xml:space="preserve">Trabalho </t>
  </si>
  <si>
    <t xml:space="preserve">Engenheiro de Segurança do Trabalho </t>
  </si>
  <si>
    <t xml:space="preserve">Auxiliar de Enfermagem do Trabalho </t>
  </si>
  <si>
    <t xml:space="preserve">Enfermeiro do Trabalho </t>
  </si>
  <si>
    <t xml:space="preserve">Médico do Trabalho </t>
  </si>
  <si>
    <t>TABELA DE APROPRIAÇÃO DE INVESTIMENTOS - TAI</t>
  </si>
  <si>
    <t xml:space="preserve">Código </t>
  </si>
  <si>
    <t xml:space="preserve">Bens Móveis </t>
  </si>
  <si>
    <t>Tempo de Apropriação</t>
  </si>
  <si>
    <t>Taxa Anual de Apropriação (%)</t>
  </si>
  <si>
    <t xml:space="preserve">Animais (cavalar, bovino, suínos, ovinos, aves, atc.) </t>
  </si>
  <si>
    <t xml:space="preserve">5 anos </t>
  </si>
  <si>
    <t xml:space="preserve">20% a.a. </t>
  </si>
  <si>
    <t xml:space="preserve">Obras de Artes </t>
  </si>
  <si>
    <t xml:space="preserve">10 anos </t>
  </si>
  <si>
    <t xml:space="preserve">10% a.a. </t>
  </si>
  <si>
    <t xml:space="preserve">Equipamentos e Máquinas em Geral </t>
  </si>
  <si>
    <t xml:space="preserve">Equipamentos de Informática </t>
  </si>
  <si>
    <t xml:space="preserve">Veículos em Geral </t>
  </si>
  <si>
    <t xml:space="preserve">Locomotivas e Vagões </t>
  </si>
  <si>
    <t xml:space="preserve">Veículos Aéreos </t>
  </si>
  <si>
    <t xml:space="preserve">Embarcações em Geral </t>
  </si>
  <si>
    <t xml:space="preserve">Mobiliário em Geral </t>
  </si>
  <si>
    <t xml:space="preserve">Mobiliário para Piscina </t>
  </si>
  <si>
    <t xml:space="preserve">Equipamentos de Gravação, Emissão,  Reprodução de Som e Imagem. </t>
  </si>
  <si>
    <t xml:space="preserve">Bens Imóveis </t>
  </si>
  <si>
    <t xml:space="preserve"> Tempo de Apropriação </t>
  </si>
  <si>
    <t xml:space="preserve">Edificações </t>
  </si>
  <si>
    <t xml:space="preserve">25 anos </t>
  </si>
  <si>
    <t xml:space="preserve">4% a.a. </t>
  </si>
  <si>
    <t xml:space="preserve">Benfeitorias em Imóveis de Terceiros </t>
  </si>
  <si>
    <t xml:space="preserve"> </t>
  </si>
  <si>
    <t>Anexo I - RESOLÇÃO SESC Nº12462</t>
  </si>
  <si>
    <t>ADMINISTRAÇÃO CENTRAL</t>
  </si>
  <si>
    <t>SEGUROS E GARANTIAS</t>
  </si>
  <si>
    <t>RISCOS</t>
  </si>
  <si>
    <t>DESPESAS FINANCEIRAS</t>
  </si>
  <si>
    <t>LUCRO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</si>
  <si>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</si>
  <si>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</si>
  <si>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</si>
  <si>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</si>
  <si>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</si>
  <si>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TIPOS DE OBRA</t>
  </si>
  <si>
    <t>SEGURO + GARANTIA</t>
  </si>
  <si>
    <t>RISCO</t>
  </si>
  <si>
    <t>1º Quartil</t>
  </si>
  <si>
    <t>Médio</t>
  </si>
  <si>
    <t>3º Quartil</t>
  </si>
  <si>
    <t>DESPESA FINANCEIRA</t>
  </si>
  <si>
    <t>PARÂMETRO BDI</t>
  </si>
  <si>
    <t>ACÓRDÃO Nº 2622/2013 – TCU – Plenário</t>
  </si>
  <si>
    <t>MERO FORNECIMENTO DE MATERIAIS E
EQUIPAMENTOS</t>
  </si>
  <si>
    <t>NR-4 - Medicina e Segurança do Trabalho</t>
  </si>
  <si>
    <t>PARCELA DO BDI</t>
  </si>
  <si>
    <t>Obra</t>
  </si>
  <si>
    <t>B.D.I.</t>
  </si>
  <si>
    <t>ADEQUAÇÃO AUDIOVISUAL DA SALA CÂMARA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</si>
  <si>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</si>
  <si>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</si>
  <si>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</si>
  <si>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</si>
  <si>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</si>
  <si>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</si>
  <si>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</si>
  <si>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</si>
  <si>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</si>
  <si>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</si>
  <si>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</si>
  <si>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</si>
  <si>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 E CANTEIRO DE OBRA</t>
  </si>
  <si>
    <t xml:space="preserve"> 1.1 </t>
  </si>
  <si>
    <t xml:space="preserve"> CP0033 MOB-DES-020 </t>
  </si>
  <si>
    <t>Próprio</t>
  </si>
  <si>
    <t>UNID</t>
  </si>
  <si>
    <t xml:space="preserve"> 1.2 </t>
  </si>
  <si>
    <t xml:space="preserve"> CP0001 </t>
  </si>
  <si>
    <t>ADMINSTRAÇÃO LOCAL</t>
  </si>
  <si>
    <t xml:space="preserve"> 2 </t>
  </si>
  <si>
    <t>PROJETOS E HORA TECNICA DE TREINAMENTO DO SISTEMA</t>
  </si>
  <si>
    <t xml:space="preserve"> 2.1 </t>
  </si>
  <si>
    <t>m²</t>
  </si>
  <si>
    <t xml:space="preserve"> 2.2 </t>
  </si>
  <si>
    <t>SINAPI</t>
  </si>
  <si>
    <t>ELETROTECNICO (HORISTA)</t>
  </si>
  <si>
    <t>H</t>
  </si>
  <si>
    <t xml:space="preserve"> 3 </t>
  </si>
  <si>
    <t>ACABAMENTOS</t>
  </si>
  <si>
    <t xml:space="preserve"> 3.1 </t>
  </si>
  <si>
    <t xml:space="preserve"> 3.1.1 </t>
  </si>
  <si>
    <t xml:space="preserve"> 2344 </t>
  </si>
  <si>
    <t>ORSE</t>
  </si>
  <si>
    <t xml:space="preserve"> 3.1.2 </t>
  </si>
  <si>
    <t>APLICAÇÃO MANUAL DE MASSA ACRÍLICA EM SUPERFÍCIES INTERNAS DE SACADA DE EDIFÍCIOS DE MÚLTIPLOS PAVIMENTOS, UMA DEMÃO. AF_05/2017</t>
  </si>
  <si>
    <t xml:space="preserve"> 3.1.3 </t>
  </si>
  <si>
    <t>APLICAÇÃO MANUAL DE PINTURA COM TINTA LÁTEX ACRÍLICA EM PAREDES, DUAS DEMÃOS. AF_06/2014</t>
  </si>
  <si>
    <t xml:space="preserve"> 3.2 </t>
  </si>
  <si>
    <t>FORRO</t>
  </si>
  <si>
    <t xml:space="preserve"> 4 </t>
  </si>
  <si>
    <t xml:space="preserve"> 4.1.1 </t>
  </si>
  <si>
    <t>un</t>
  </si>
  <si>
    <t xml:space="preserve"> 4.2 </t>
  </si>
  <si>
    <t>INSTALAÇÕES ELÉTRICAS E ELETRÔNICAS</t>
  </si>
  <si>
    <t xml:space="preserve"> 4.2.1 </t>
  </si>
  <si>
    <t>CABO DE REDE, PAR TRANCADO U/UTP, 4 PARES, CATEGORIA 5E (CAT 5E), ISOLAMENTO PVC (LSZH)</t>
  </si>
  <si>
    <t>M</t>
  </si>
  <si>
    <t xml:space="preserve"> 4.2.2 </t>
  </si>
  <si>
    <t xml:space="preserve"> 00001014 </t>
  </si>
  <si>
    <t>CABO DE COBRE, FLEXIVEL, CLASSE 4 OU 5, ISOLACAO EM PVC/A, ANTICHAMA BWF-B, 1 CONDUTOR, 450/750 V, SECAO NOMINAL 2,5 MM2</t>
  </si>
  <si>
    <t xml:space="preserve"> 4.2.3 </t>
  </si>
  <si>
    <t xml:space="preserve"> 4.2.4 </t>
  </si>
  <si>
    <t xml:space="preserve"> 4.2.5 </t>
  </si>
  <si>
    <t xml:space="preserve"> 4.2.6 </t>
  </si>
  <si>
    <t>CAIXA DE PASSAGEM ELETRICA DE PAREDE, DE SOBREPOR, EM TERMOPLASTICO / PVC, COM TAMPA APARAFUSA, DIMENSOES 200 X 200 X *100* MM</t>
  </si>
  <si>
    <t>UN</t>
  </si>
  <si>
    <t xml:space="preserve"> 4.2.8 </t>
  </si>
  <si>
    <t>CONDULETE EM PVC, TIPO "C", SEM TAMPA, DE 3/4"</t>
  </si>
  <si>
    <t xml:space="preserve"> 4.2.9 </t>
  </si>
  <si>
    <t>CONDULETE EM PVC, TIPO "E", SEM TAMPA, DE 3/4"</t>
  </si>
  <si>
    <t xml:space="preserve"> 4.2.10 </t>
  </si>
  <si>
    <t>CONDULETE EM PVC, TIPO "T", SEM TAMPA, DE 3/4"</t>
  </si>
  <si>
    <t xml:space="preserve"> 4.2.11 </t>
  </si>
  <si>
    <t>CURVA 135 GRAUS, DE PVC RIGIDO ROSCAVEL, DE 3/4", PARA ELETRODUTO</t>
  </si>
  <si>
    <t xml:space="preserve"> 4.2.12 </t>
  </si>
  <si>
    <t>CURVA 90 GRAUS, LONGA, DE PVC RIGIDO ROSCAVEL, DE 3/4", PARA ELETRODUTO</t>
  </si>
  <si>
    <t xml:space="preserve"> 4.2.13 </t>
  </si>
  <si>
    <t>CURVA 90 GRAUS, LONGA, DE PVC RIGIDO ROSCAVEL, DE 1", PARA ELETRODUTO</t>
  </si>
  <si>
    <t xml:space="preserve"> 4.2.14 </t>
  </si>
  <si>
    <t xml:space="preserve"> 4.2.15 </t>
  </si>
  <si>
    <t>ELETRODUTO/CONDULETE DE PVC RIGIDO, LISO, COR CINZA, DE 3/4", PARA INSTALACOES APARENTES (NBR 5410)</t>
  </si>
  <si>
    <t xml:space="preserve"> 4.2.16 </t>
  </si>
  <si>
    <t>ELETRODUTO/CONDULETE DE PVC RIGIDO, LISO, COR CINZA, DE 1", PARA INSTALACOES APARENTES (NBR 5410)</t>
  </si>
  <si>
    <t xml:space="preserve"> 4.2.17 </t>
  </si>
  <si>
    <t>INTERRUPTOR SIMPLES 10A, 250V (APENAS MODULO)</t>
  </si>
  <si>
    <t xml:space="preserve"> 4.2.18 </t>
  </si>
  <si>
    <t>TOMADA 2P+T 10A, 250V, CONJUNTO MONTADO PARA SOBREPOR 4" X 2" (CAIXA + MODULO)</t>
  </si>
  <si>
    <t xml:space="preserve"> 4.2.19 </t>
  </si>
  <si>
    <t>TOMADA 2P+T 10A, 250V, CONJUNTO MONTADO PARA EMBUTIR 4" X 2" (PLACA + SUPORTE + MODULO)</t>
  </si>
  <si>
    <t xml:space="preserve"> 4.2.20 </t>
  </si>
  <si>
    <t xml:space="preserve"> 00039350 </t>
  </si>
  <si>
    <t>TAMPA PARA CONDULETE, EM PVC, PARA 1 MODULO RJ</t>
  </si>
  <si>
    <t xml:space="preserve"> 4.3 </t>
  </si>
  <si>
    <t>EQUIPAMENTOS DE ÁUDIO</t>
  </si>
  <si>
    <t xml:space="preserve"> 4.3.1 </t>
  </si>
  <si>
    <t xml:space="preserve"> CP0002.3 </t>
  </si>
  <si>
    <t xml:space="preserve"> 4.3.2 </t>
  </si>
  <si>
    <t xml:space="preserve"> CP0005 </t>
  </si>
  <si>
    <t xml:space="preserve"> 4.3.3 </t>
  </si>
  <si>
    <t xml:space="preserve"> CP0006 </t>
  </si>
  <si>
    <t xml:space="preserve"> 4.3.4 </t>
  </si>
  <si>
    <t xml:space="preserve"> CP0007 </t>
  </si>
  <si>
    <t xml:space="preserve"> 4.3.5 </t>
  </si>
  <si>
    <t xml:space="preserve"> CP0008 </t>
  </si>
  <si>
    <t xml:space="preserve"> 4.4 </t>
  </si>
  <si>
    <t>EQUIPAMENTOS DE VÍDEO</t>
  </si>
  <si>
    <t xml:space="preserve"> 4.4.1 </t>
  </si>
  <si>
    <t xml:space="preserve"> CP0009 </t>
  </si>
  <si>
    <t xml:space="preserve"> 4.4.2 </t>
  </si>
  <si>
    <t xml:space="preserve"> CP0010 </t>
  </si>
  <si>
    <t xml:space="preserve"> 4.4.3 </t>
  </si>
  <si>
    <t xml:space="preserve"> CP0011 </t>
  </si>
  <si>
    <t xml:space="preserve"> 4.4.4 </t>
  </si>
  <si>
    <t xml:space="preserve"> CP0012 </t>
  </si>
  <si>
    <t xml:space="preserve"> 4.4.5 </t>
  </si>
  <si>
    <t xml:space="preserve"> CP0013 </t>
  </si>
  <si>
    <t xml:space="preserve"> 4.4.6 </t>
  </si>
  <si>
    <t xml:space="preserve"> CP0014 </t>
  </si>
  <si>
    <t xml:space="preserve"> 4.4.7 </t>
  </si>
  <si>
    <t xml:space="preserve"> CP0015 </t>
  </si>
  <si>
    <t xml:space="preserve"> 4.4.8 </t>
  </si>
  <si>
    <t xml:space="preserve"> CP0016 </t>
  </si>
  <si>
    <t xml:space="preserve"> 4.5 </t>
  </si>
  <si>
    <t>EQUIPAMENTOS DE STREAMING</t>
  </si>
  <si>
    <t xml:space="preserve"> 4.5.1 </t>
  </si>
  <si>
    <t xml:space="preserve"> CP0017 </t>
  </si>
  <si>
    <t xml:space="preserve"> 4.5.2 </t>
  </si>
  <si>
    <t xml:space="preserve"> CP0018 </t>
  </si>
  <si>
    <t>COMPUTADOR</t>
  </si>
  <si>
    <t xml:space="preserve"> 4.5.3 </t>
  </si>
  <si>
    <t xml:space="preserve"> CP0019 </t>
  </si>
  <si>
    <t xml:space="preserve"> 4.5.4 </t>
  </si>
  <si>
    <t xml:space="preserve"> CP0037 </t>
  </si>
  <si>
    <t xml:space="preserve"> 4.5.5 </t>
  </si>
  <si>
    <t xml:space="preserve"> CP0020 </t>
  </si>
  <si>
    <t xml:space="preserve"> 4.6 </t>
  </si>
  <si>
    <t>EQUIPAMENTOS DE CONTROLE E AUTOMAÇÃO</t>
  </si>
  <si>
    <t xml:space="preserve"> 4.6.1 </t>
  </si>
  <si>
    <t xml:space="preserve"> CP0021 </t>
  </si>
  <si>
    <t>PAINEL TOUCH</t>
  </si>
  <si>
    <t xml:space="preserve"> 4.6.2 </t>
  </si>
  <si>
    <t xml:space="preserve"> CP0022 </t>
  </si>
  <si>
    <t xml:space="preserve"> 4.6.3 </t>
  </si>
  <si>
    <t xml:space="preserve"> CP0023 </t>
  </si>
  <si>
    <t>SWITCH</t>
  </si>
  <si>
    <t xml:space="preserve"> 4.6.4 </t>
  </si>
  <si>
    <t xml:space="preserve"> CP0024 </t>
  </si>
  <si>
    <t xml:space="preserve"> 4.6.5 </t>
  </si>
  <si>
    <t xml:space="preserve"> CP0038 </t>
  </si>
  <si>
    <t>SERVIÇO DE MONTAGEM E TREINAMENTO.</t>
  </si>
  <si>
    <t xml:space="preserve"> 5 </t>
  </si>
  <si>
    <t xml:space="preserve"> 5.1 </t>
  </si>
  <si>
    <t xml:space="preserve"> 6 </t>
  </si>
  <si>
    <t>LICENÇA DE SOFTWARES</t>
  </si>
  <si>
    <t xml:space="preserve"> 6.1 </t>
  </si>
  <si>
    <t xml:space="preserve"> CP0025 </t>
  </si>
  <si>
    <t>SOFTWARE PARA GRAVAÇÃO E STREAMING</t>
  </si>
  <si>
    <t>SERVIÇOS FINAIS</t>
  </si>
  <si>
    <t>LIMPEZA DE CONTRAPISO COM VASSOURA A SECO. AF_04/2019</t>
  </si>
  <si>
    <t>SBC</t>
  </si>
  <si>
    <t>REMOCAO ENTULHO/EMBALAGENS</t>
  </si>
  <si>
    <t>m³</t>
  </si>
  <si>
    <t>Total sem BDI</t>
  </si>
  <si>
    <t>Total do BDI</t>
  </si>
  <si>
    <t>Total Geral</t>
  </si>
  <si>
    <t>Planilha Orçamentária Resumida</t>
  </si>
  <si>
    <t/>
  </si>
  <si>
    <t>Cronograma Físico e Financeiro</t>
  </si>
  <si>
    <t>Total Por Etapa</t>
  </si>
  <si>
    <t>30 DIAS</t>
  </si>
  <si>
    <t>60 DIAS</t>
  </si>
  <si>
    <t>Porcentagem</t>
  </si>
  <si>
    <t>Custo</t>
  </si>
  <si>
    <t>Porcentagem Acumulado</t>
  </si>
  <si>
    <t>Custo Acumulado</t>
  </si>
  <si>
    <t>SUDECAP</t>
  </si>
  <si>
    <t xml:space="preserve"> 3.2.1 </t>
  </si>
  <si>
    <t>INSTALAÇÕES ELÉTRICAS EELETRÔNICAS</t>
  </si>
  <si>
    <t>MOBIILZAÇÃO E DESMOBILIZAÇÃO - SETOP(MOB-DES-020 - 0,5% DO CUSTO DE OBRAS ATE R$ 1.000.000,00</t>
  </si>
  <si>
    <t xml:space="preserve"> 1.3 </t>
  </si>
  <si>
    <t>PLACA DE OBRAS COM BANNER DE LONA 80X120CM</t>
  </si>
  <si>
    <t>PREPARO DE SUPERFÍCIE COM LIXAMENTO DE PAREDES E TETO</t>
  </si>
  <si>
    <t xml:space="preserve"> 4.2.7 </t>
  </si>
  <si>
    <t>CAIXA DE PASSAGEM EM ALUMINIO 40X40X20 C/2 TOMADAS 4P-RJ-45</t>
  </si>
  <si>
    <t>MICROFONE DO TIPO GOOSENECK</t>
  </si>
  <si>
    <t>SISTEMA DE AUDIOCONFERÊNCIA</t>
  </si>
  <si>
    <t>PROCESSADOR DSP</t>
  </si>
  <si>
    <t>AMPLIFICADOR</t>
  </si>
  <si>
    <t>CAIXA DE ACÚSTICA</t>
  </si>
  <si>
    <t>TRANSMISSOR DE VIDEO</t>
  </si>
  <si>
    <t>RECEPTOR DE VIDEO</t>
  </si>
  <si>
    <t>MATRIZ DE VÍDEO 4X4</t>
  </si>
  <si>
    <t>SPLITTER DE VÍDEO</t>
  </si>
  <si>
    <t>TELEVISÃO</t>
  </si>
  <si>
    <t>MONITOR DE VÍDEO</t>
  </si>
  <si>
    <t>SUPORTE DE TV  TIPO I</t>
  </si>
  <si>
    <t>SUPORTE DE TV TIPO 2</t>
  </si>
  <si>
    <t>CÂMERA PTZ</t>
  </si>
  <si>
    <t>PLACA DE CAPTURA TIPO I</t>
  </si>
  <si>
    <t>PLACA DE CAPTURA TIPO 2</t>
  </si>
  <si>
    <t>JOYSTICK</t>
  </si>
  <si>
    <t>RACK</t>
  </si>
  <si>
    <t>NOBREAK</t>
  </si>
  <si>
    <t xml:space="preserve"> 6.2 </t>
  </si>
  <si>
    <t xml:space="preserve"> 4.2.22 </t>
  </si>
  <si>
    <t xml:space="preserve"> CP0040 </t>
  </si>
  <si>
    <t>AS BUILT FORMATO A1 (SIURB_200317)</t>
  </si>
  <si>
    <t xml:space="preserve"> CP0041 </t>
  </si>
  <si>
    <t>SINAPI (96113) - REMOÇÃO E SUBSTITUIÇÃO DAS PLACAS EXISTENTES PARA PLACAS NOVAS ARMSTRONG 0,625 X 0,625 MM</t>
  </si>
  <si>
    <t xml:space="preserve"> 11.11.01 </t>
  </si>
  <si>
    <t>ELETROCALHA PERFURADA CH. 24 C/TAMPA - 100X50 MM</t>
  </si>
  <si>
    <t xml:space="preserve"> ED-27084 </t>
  </si>
  <si>
    <t>SETOP</t>
  </si>
  <si>
    <t>LUMINÁRIA COMERCIAL COM ALETAS DE EMBUTIR COMPLETA, PARA QUATRO (4) LÂMPADAS TUBULARES LED 4X18W- ØT8, TEMPERATURA DA COR 6500K, FORNECIMENTO E INSTALAÇÃO,</t>
  </si>
  <si>
    <t>Valor total sem BDI</t>
  </si>
  <si>
    <t>FITA LED 5 METROS 127V</t>
  </si>
  <si>
    <t xml:space="preserve"> 3.1.4</t>
  </si>
  <si>
    <t>SERVIÇOS DE AJUSTES E RECOMPOSIÇÃO DE MARCENARIA EM MOBILIÁRIO EXISTENTE</t>
  </si>
  <si>
    <t>CP042</t>
  </si>
  <si>
    <t>UM</t>
  </si>
  <si>
    <t>INSTALAÇÕES ELÉTRICAS ELETRÔNICAS</t>
  </si>
  <si>
    <t xml:space="preserve">Padrão - 
Equipamento para Aquisição Permanente - 
</t>
  </si>
  <si>
    <t>Padrão - 
Equipamento para Aquisição Permanente -</t>
  </si>
  <si>
    <t xml:space="preserve">Padrão -
Equipamento para Aquisição Permanente 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</si>
</sst>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_(* #,##0_);_(* \(#,##0\);_(* &quot;-&quot;_);_(@_)"/>
    <numFmt numFmtId="167" formatCode="_ * #,##0.00_ ;_ * \-#,##0.00_ ;_ * &quot;-&quot;??_ ;_ @_ "/>
    <numFmt numFmtId="168" formatCode="_(&quot;R$ &quot;* #,##0.00_);_(&quot;R$ &quot;* \(#,##0.00\);_(&quot;R$ &quot;* &quot;-&quot;??_);_(@_)"/>
    <numFmt numFmtId="170" formatCode="\$#,##0\ ;\(\$#,##0\)"/>
    <numFmt numFmtId="171" formatCode="General_)"/>
    <numFmt numFmtId="172" formatCode="#,##0.00\ %"/>
    <numFmt numFmtId="174" formatCode="&quot;R$&quot;\ #,##0.00"/>
  </numFmts>
  <fonts count="8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11.5"/>
      <color rgb="FF000000"/>
      <name val="Arial"/>
      <family val="2"/>
    </font>
    <font>
      <sz val="11.5"/>
      <color rgb="FF000000"/>
      <name val="Arial"/>
      <family val="2"/>
    </font>
    <font>
      <sz val="9.5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sz val="12"/>
      <color indexed="24"/>
      <name val="System"/>
      <family val="2"/>
    </font>
    <font>
      <sz val="8"/>
      <name val="Times New Roman"/>
      <family val="1"/>
    </font>
    <font>
      <sz val="11"/>
      <color theme="1"/>
      <name val="Arial"/>
      <family val="2"/>
    </font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theme="1"/>
      <name val="Arial"/>
      <family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8D8D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ck">
        <color rgb="FFFF5500"/>
      </bottom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153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5" applyNumberFormat="0" applyAlignment="0" applyProtection="0"/>
    <xf numFmtId="0" fontId="17" fillId="22" borderId="6" applyNumberFormat="0" applyAlignment="0" applyProtection="0"/>
    <xf numFmtId="0" fontId="18" fillId="0" borderId="7" applyNumberFormat="0" applyFill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9" fillId="29" borderId="5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30" borderId="0" applyNumberFormat="0" applyBorder="0" applyAlignment="0" applyProtection="0"/>
    <xf numFmtId="0" fontId="10" fillId="0" borderId="0"/>
    <xf numFmtId="0" fontId="3" fillId="0" borderId="0">
      <alignment horizontal="centerContinuous" vertical="justify"/>
    </xf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3" fillId="0" borderId="0"/>
    <xf numFmtId="0" fontId="13" fillId="32" borderId="8" applyNumberFormat="0" applyFont="0" applyAlignment="0" applyProtection="0"/>
    <xf numFmtId="0" fontId="2" fillId="32" borderId="8" applyNumberFormat="0" applyFon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21" borderId="9" applyNumberFormat="0" applyAlignment="0" applyProtection="0"/>
    <xf numFmtId="38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ill="0" applyBorder="0" applyAlignment="0" applyProtection="0"/>
    <xf numFmtId="166" fontId="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2" borderId="8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3" fillId="0" borderId="0" applyNumberFormat="0" applyFont="0" applyAlignmen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2" borderId="8" applyNumberFormat="0" applyFon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37" borderId="0" applyNumberFormat="0" applyBorder="0" applyAlignment="0" applyProtection="0"/>
    <xf numFmtId="0" fontId="38" fillId="49" borderId="14" applyNumberFormat="0" applyAlignment="0" applyProtection="0"/>
    <xf numFmtId="0" fontId="39" fillId="50" borderId="15" applyNumberFormat="0" applyAlignment="0" applyProtection="0"/>
    <xf numFmtId="0" fontId="40" fillId="0" borderId="16" applyNumberFormat="0" applyFill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54" borderId="0" applyNumberFormat="0" applyBorder="0" applyAlignment="0" applyProtection="0"/>
    <xf numFmtId="0" fontId="41" fillId="40" borderId="1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4" fillId="55" borderId="0" applyNumberFormat="0" applyBorder="0" applyAlignment="0" applyProtection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Alignment="0"/>
    <xf numFmtId="0" fontId="1" fillId="56" borderId="17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0" fontId="46" fillId="49" borderId="1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50" fillId="0" borderId="20" applyNumberFormat="0" applyFill="0" applyAlignment="0" applyProtection="0"/>
    <xf numFmtId="0" fontId="51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3" fontId="63" fillId="0" borderId="0" applyFont="0" applyFill="0" applyBorder="0" applyAlignment="0" applyProtection="0"/>
    <xf numFmtId="17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2" fontId="6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2" fillId="59" borderId="47">
      <alignment horizontal="left" vertical="center" wrapText="1"/>
    </xf>
    <xf numFmtId="0" fontId="62" fillId="60" borderId="47">
      <alignment horizontal="left" vertical="center"/>
    </xf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64" fillId="0" borderId="46">
      <alignment horizontal="center"/>
    </xf>
    <xf numFmtId="9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6" fillId="0" borderId="0"/>
    <xf numFmtId="44" fontId="13" fillId="0" borderId="0" applyFont="0" applyFill="0" applyBorder="0" applyAlignment="0" applyProtection="0"/>
  </cellStyleXfs>
  <cellXfs count="172">
    <xf numFmtId="0" fontId="0" fillId="0" borderId="0" xfId="0"/>
    <xf numFmtId="0" fontId="32" fillId="0" borderId="0" xfId="0" applyFont="1"/>
    <xf numFmtId="0" fontId="32" fillId="0" borderId="0" xfId="0" applyFont="1" applyAlignment="1">
      <alignment vertical="center"/>
    </xf>
    <xf numFmtId="0" fontId="55" fillId="57" borderId="27" xfId="0" applyFont="1" applyFill="1" applyBorder="1" applyAlignment="1">
      <alignment horizontal="left" vertical="center" wrapText="1"/>
    </xf>
    <xf numFmtId="0" fontId="55" fillId="57" borderId="28" xfId="0" applyFont="1" applyFill="1" applyBorder="1" applyAlignment="1">
      <alignment horizontal="left" vertical="center" wrapText="1"/>
    </xf>
    <xf numFmtId="0" fontId="54" fillId="57" borderId="30" xfId="0" applyFont="1" applyFill="1" applyBorder="1" applyAlignment="1">
      <alignment horizontal="justify" vertical="center" wrapText="1"/>
    </xf>
    <xf numFmtId="0" fontId="54" fillId="57" borderId="30" xfId="0" applyFont="1" applyFill="1" applyBorder="1" applyAlignment="1">
      <alignment horizontal="left" vertical="center" wrapText="1"/>
    </xf>
    <xf numFmtId="0" fontId="54" fillId="57" borderId="30" xfId="0" applyFont="1" applyFill="1" applyBorder="1" applyAlignment="1">
      <alignment horizontal="center" vertical="center" wrapText="1"/>
    </xf>
    <xf numFmtId="0" fontId="56" fillId="58" borderId="29" xfId="0" applyFont="1" applyFill="1" applyBorder="1" applyAlignment="1">
      <alignment horizontal="center" vertical="center" wrapText="1"/>
    </xf>
    <xf numFmtId="0" fontId="57" fillId="58" borderId="30" xfId="0" applyFont="1" applyFill="1" applyBorder="1" applyAlignment="1">
      <alignment horizontal="center" vertical="center" wrapText="1"/>
    </xf>
    <xf numFmtId="0" fontId="57" fillId="0" borderId="31" xfId="0" applyFont="1" applyBorder="1" applyAlignment="1">
      <alignment horizontal="left" vertical="center" wrapText="1"/>
    </xf>
    <xf numFmtId="0" fontId="57" fillId="0" borderId="29" xfId="0" applyFont="1" applyBorder="1" applyAlignment="1">
      <alignment horizontal="left" vertical="center" wrapText="1"/>
    </xf>
    <xf numFmtId="0" fontId="57" fillId="0" borderId="30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justify" vertical="center" wrapText="1"/>
    </xf>
    <xf numFmtId="0" fontId="29" fillId="0" borderId="0" xfId="0" applyFont="1"/>
    <xf numFmtId="0" fontId="58" fillId="0" borderId="32" xfId="0" applyFont="1" applyBorder="1" applyAlignment="1">
      <alignment horizontal="justify" vertical="center" wrapText="1"/>
    </xf>
    <xf numFmtId="0" fontId="58" fillId="0" borderId="32" xfId="0" applyFont="1" applyBorder="1" applyAlignment="1">
      <alignment horizontal="center" vertical="center" wrapText="1"/>
    </xf>
    <xf numFmtId="0" fontId="58" fillId="0" borderId="32" xfId="0" applyFont="1" applyBorder="1" applyAlignment="1">
      <alignment horizontal="left" vertical="center" wrapText="1" indent="1"/>
    </xf>
    <xf numFmtId="0" fontId="59" fillId="0" borderId="32" xfId="0" applyFont="1" applyBorder="1" applyAlignment="1">
      <alignment horizontal="left" vertical="center" wrapText="1" indent="1"/>
    </xf>
    <xf numFmtId="0" fontId="59" fillId="0" borderId="32" xfId="0" applyFont="1" applyBorder="1" applyAlignment="1">
      <alignment vertical="center" wrapText="1"/>
    </xf>
    <xf numFmtId="0" fontId="59" fillId="0" borderId="32" xfId="0" applyFont="1" applyBorder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33" fillId="33" borderId="35" xfId="0" applyFont="1" applyFill="1" applyBorder="1"/>
    <xf numFmtId="0" fontId="33" fillId="33" borderId="36" xfId="0" applyFont="1" applyFill="1" applyBorder="1"/>
    <xf numFmtId="0" fontId="33" fillId="33" borderId="4" xfId="0" applyFont="1" applyFill="1" applyBorder="1"/>
    <xf numFmtId="0" fontId="33" fillId="33" borderId="35" xfId="0" applyFont="1" applyFill="1" applyBorder="1" applyAlignment="1">
      <alignment horizontal="center"/>
    </xf>
    <xf numFmtId="0" fontId="33" fillId="33" borderId="36" xfId="0" applyFont="1" applyFill="1" applyBorder="1" applyAlignment="1">
      <alignment horizontal="center"/>
    </xf>
    <xf numFmtId="0" fontId="33" fillId="33" borderId="3" xfId="0" applyFont="1" applyFill="1" applyBorder="1" applyAlignment="1">
      <alignment horizontal="center"/>
    </xf>
    <xf numFmtId="0" fontId="33" fillId="33" borderId="4" xfId="0" applyFont="1" applyFill="1" applyBorder="1" applyAlignment="1">
      <alignment horizontal="center"/>
    </xf>
    <xf numFmtId="0" fontId="32" fillId="34" borderId="34" xfId="0" applyFont="1" applyFill="1" applyBorder="1" applyAlignment="1">
      <alignment vertical="center" wrapText="1"/>
    </xf>
    <xf numFmtId="0" fontId="61" fillId="0" borderId="0" xfId="0" applyFont="1"/>
    <xf numFmtId="10" fontId="32" fillId="0" borderId="35" xfId="58" applyNumberFormat="1" applyFont="1" applyBorder="1" applyAlignment="1">
      <alignment horizontal="center" vertical="center"/>
    </xf>
    <xf numFmtId="10" fontId="32" fillId="0" borderId="36" xfId="58" applyNumberFormat="1" applyFont="1" applyBorder="1" applyAlignment="1">
      <alignment horizontal="center" vertical="center"/>
    </xf>
    <xf numFmtId="10" fontId="32" fillId="0" borderId="37" xfId="58" applyNumberFormat="1" applyFont="1" applyBorder="1" applyAlignment="1">
      <alignment horizontal="center" vertical="center"/>
    </xf>
    <xf numFmtId="10" fontId="32" fillId="0" borderId="38" xfId="58" applyNumberFormat="1" applyFont="1" applyBorder="1" applyAlignment="1">
      <alignment horizontal="center" vertical="center"/>
    </xf>
    <xf numFmtId="10" fontId="32" fillId="0" borderId="39" xfId="58" applyNumberFormat="1" applyFont="1" applyBorder="1" applyAlignment="1">
      <alignment horizontal="center" vertical="center"/>
    </xf>
    <xf numFmtId="10" fontId="32" fillId="0" borderId="40" xfId="58" applyNumberFormat="1" applyFont="1" applyBorder="1" applyAlignment="1">
      <alignment horizontal="center" vertical="center"/>
    </xf>
    <xf numFmtId="10" fontId="32" fillId="0" borderId="4" xfId="58" applyNumberFormat="1" applyFont="1" applyBorder="1" applyAlignment="1">
      <alignment horizontal="center" vertical="center"/>
    </xf>
    <xf numFmtId="10" fontId="32" fillId="0" borderId="3" xfId="58" applyNumberFormat="1" applyFont="1" applyBorder="1" applyAlignment="1">
      <alignment horizontal="center" vertical="center"/>
    </xf>
    <xf numFmtId="16" fontId="32" fillId="0" borderId="0" xfId="0" applyNumberFormat="1" applyFont="1"/>
    <xf numFmtId="43" fontId="32" fillId="0" borderId="0" xfId="74" applyFont="1"/>
    <xf numFmtId="0" fontId="30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34" fillId="33" borderId="37" xfId="0" applyFont="1" applyFill="1" applyBorder="1" applyAlignment="1">
      <alignment horizontal="center"/>
    </xf>
    <xf numFmtId="0" fontId="34" fillId="33" borderId="38" xfId="0" applyFont="1" applyFill="1" applyBorder="1" applyAlignment="1">
      <alignment horizontal="center"/>
    </xf>
    <xf numFmtId="0" fontId="34" fillId="33" borderId="39" xfId="0" applyFont="1" applyFill="1" applyBorder="1" applyAlignment="1">
      <alignment horizontal="center"/>
    </xf>
    <xf numFmtId="10" fontId="31" fillId="0" borderId="1" xfId="58" applyNumberFormat="1" applyFont="1" applyBorder="1" applyAlignment="1">
      <alignment horizontal="center" vertical="center"/>
    </xf>
    <xf numFmtId="0" fontId="31" fillId="0" borderId="41" xfId="0" applyFont="1" applyBorder="1" applyAlignment="1">
      <alignment vertical="center" wrapText="1"/>
    </xf>
    <xf numFmtId="10" fontId="31" fillId="0" borderId="42" xfId="58" applyNumberFormat="1" applyFont="1" applyBorder="1" applyAlignment="1">
      <alignment horizontal="center" vertical="center"/>
    </xf>
    <xf numFmtId="0" fontId="31" fillId="0" borderId="43" xfId="0" applyFont="1" applyBorder="1" applyAlignment="1">
      <alignment vertical="center" wrapText="1"/>
    </xf>
    <xf numFmtId="10" fontId="31" fillId="0" borderId="44" xfId="58" applyNumberFormat="1" applyFont="1" applyBorder="1" applyAlignment="1">
      <alignment horizontal="center" vertical="center"/>
    </xf>
    <xf numFmtId="10" fontId="31" fillId="0" borderId="45" xfId="58" applyNumberFormat="1" applyFont="1" applyBorder="1" applyAlignment="1">
      <alignment horizontal="center" vertical="center"/>
    </xf>
    <xf numFmtId="0" fontId="32" fillId="0" borderId="33" xfId="0" applyFont="1" applyBorder="1" applyAlignment="1">
      <alignment vertical="center" wrapText="1"/>
    </xf>
    <xf numFmtId="0" fontId="68" fillId="61" borderId="0" xfId="1530" applyFont="1" applyFill="1" applyAlignment="1">
      <alignment horizontal="center" vertical="top" wrapText="1"/>
    </xf>
    <xf numFmtId="0" fontId="68" fillId="61" borderId="0" xfId="1530" applyFont="1" applyFill="1" applyAlignment="1">
      <alignment horizontal="left" vertical="top" wrapText="1"/>
    </xf>
    <xf numFmtId="0" fontId="71" fillId="61" borderId="0" xfId="1530" applyFont="1" applyFill="1" applyAlignment="1">
      <alignment horizontal="center" vertical="top" wrapText="1"/>
    </xf>
    <xf numFmtId="0" fontId="66" fillId="0" borderId="0" xfId="1530"/>
    <xf numFmtId="0" fontId="67" fillId="61" borderId="0" xfId="1530" applyFont="1" applyFill="1" applyAlignment="1">
      <alignment horizontal="left" vertical="top" wrapText="1"/>
    </xf>
    <xf numFmtId="0" fontId="67" fillId="61" borderId="48" xfId="1530" applyFont="1" applyFill="1" applyBorder="1" applyAlignment="1">
      <alignment horizontal="left" vertical="top" wrapText="1"/>
    </xf>
    <xf numFmtId="0" fontId="67" fillId="61" borderId="48" xfId="1530" applyFont="1" applyFill="1" applyBorder="1" applyAlignment="1">
      <alignment horizontal="right" vertical="top" wrapText="1"/>
    </xf>
    <xf numFmtId="4" fontId="69" fillId="62" borderId="48" xfId="0" applyNumberFormat="1" applyFont="1" applyFill="1" applyBorder="1" applyAlignment="1">
      <alignment horizontal="right" vertical="top" wrapText="1"/>
    </xf>
    <xf numFmtId="0" fontId="71" fillId="61" borderId="0" xfId="0" applyFont="1" applyFill="1" applyAlignment="1">
      <alignment horizontal="center" vertical="top" wrapText="1"/>
    </xf>
    <xf numFmtId="0" fontId="71" fillId="61" borderId="0" xfId="0" applyFont="1" applyFill="1" applyAlignment="1">
      <alignment horizontal="left" vertical="top" wrapText="1"/>
    </xf>
    <xf numFmtId="0" fontId="68" fillId="61" borderId="0" xfId="0" applyFont="1" applyFill="1" applyAlignment="1">
      <alignment horizontal="right" vertical="top" wrapText="1"/>
    </xf>
    <xf numFmtId="0" fontId="67" fillId="61" borderId="48" xfId="0" applyFont="1" applyFill="1" applyBorder="1" applyAlignment="1">
      <alignment horizontal="left" vertical="top" wrapText="1"/>
    </xf>
    <xf numFmtId="0" fontId="67" fillId="61" borderId="48" xfId="0" applyFont="1" applyFill="1" applyBorder="1" applyAlignment="1">
      <alignment horizontal="right" vertical="top" wrapText="1"/>
    </xf>
    <xf numFmtId="0" fontId="67" fillId="61" borderId="48" xfId="0" applyFont="1" applyFill="1" applyBorder="1" applyAlignment="1">
      <alignment horizontal="center" vertical="top" wrapText="1"/>
    </xf>
    <xf numFmtId="0" fontId="69" fillId="62" borderId="48" xfId="0" applyFont="1" applyFill="1" applyBorder="1" applyAlignment="1">
      <alignment horizontal="right" vertical="top" wrapText="1"/>
    </xf>
    <xf numFmtId="0" fontId="70" fillId="63" borderId="48" xfId="0" applyFont="1" applyFill="1" applyBorder="1" applyAlignment="1">
      <alignment horizontal="right" vertical="top" wrapText="1"/>
    </xf>
    <xf numFmtId="0" fontId="70" fillId="63" borderId="48" xfId="0" applyFont="1" applyFill="1" applyBorder="1" applyAlignment="1">
      <alignment horizontal="center" vertical="top" wrapText="1"/>
    </xf>
    <xf numFmtId="4" fontId="70" fillId="63" borderId="48" xfId="0" applyNumberFormat="1" applyFont="1" applyFill="1" applyBorder="1" applyAlignment="1">
      <alignment horizontal="right" vertical="top" wrapText="1"/>
    </xf>
    <xf numFmtId="0" fontId="70" fillId="64" borderId="48" xfId="0" applyFont="1" applyFill="1" applyBorder="1" applyAlignment="1">
      <alignment horizontal="left" vertical="top" wrapText="1"/>
    </xf>
    <xf numFmtId="0" fontId="70" fillId="64" borderId="48" xfId="0" applyFont="1" applyFill="1" applyBorder="1" applyAlignment="1">
      <alignment horizontal="right" vertical="top" wrapText="1"/>
    </xf>
    <xf numFmtId="0" fontId="70" fillId="64" borderId="48" xfId="0" applyFont="1" applyFill="1" applyBorder="1" applyAlignment="1">
      <alignment horizontal="center" vertical="top" wrapText="1"/>
    </xf>
    <xf numFmtId="4" fontId="70" fillId="64" borderId="48" xfId="0" applyNumberFormat="1" applyFont="1" applyFill="1" applyBorder="1" applyAlignment="1">
      <alignment horizontal="right" vertical="top" wrapText="1"/>
    </xf>
    <xf numFmtId="0" fontId="68" fillId="61" borderId="0" xfId="0" applyFont="1" applyFill="1" applyAlignment="1">
      <alignment horizontal="left" vertical="top" wrapText="1"/>
    </xf>
    <xf numFmtId="0" fontId="69" fillId="62" borderId="48" xfId="0" applyFont="1" applyFill="1" applyBorder="1" applyAlignment="1">
      <alignment horizontal="left" vertical="top" wrapText="1"/>
    </xf>
    <xf numFmtId="0" fontId="70" fillId="63" borderId="48" xfId="0" applyFont="1" applyFill="1" applyBorder="1" applyAlignment="1">
      <alignment horizontal="left" vertical="top" wrapText="1"/>
    </xf>
    <xf numFmtId="4" fontId="69" fillId="62" borderId="48" xfId="1530" applyNumberFormat="1" applyFont="1" applyFill="1" applyBorder="1" applyAlignment="1">
      <alignment horizontal="right" vertical="top" wrapText="1"/>
    </xf>
    <xf numFmtId="172" fontId="69" fillId="62" borderId="48" xfId="1530" applyNumberFormat="1" applyFont="1" applyFill="1" applyBorder="1" applyAlignment="1">
      <alignment horizontal="right" vertical="top" wrapText="1"/>
    </xf>
    <xf numFmtId="0" fontId="68" fillId="61" borderId="0" xfId="1530" applyFont="1" applyFill="1" applyAlignment="1">
      <alignment horizontal="right" vertical="top" wrapText="1"/>
    </xf>
    <xf numFmtId="0" fontId="71" fillId="61" borderId="0" xfId="1530" applyFont="1" applyFill="1" applyAlignment="1">
      <alignment horizontal="left" vertical="top" wrapText="1"/>
    </xf>
    <xf numFmtId="0" fontId="69" fillId="62" borderId="48" xfId="1530" applyFont="1" applyFill="1" applyBorder="1" applyAlignment="1">
      <alignment horizontal="right" vertical="top" wrapText="1"/>
    </xf>
    <xf numFmtId="0" fontId="70" fillId="62" borderId="49" xfId="1530" applyFont="1" applyFill="1" applyBorder="1" applyAlignment="1">
      <alignment horizontal="right" vertical="top" wrapText="1"/>
    </xf>
    <xf numFmtId="4" fontId="66" fillId="0" borderId="0" xfId="1530" applyNumberFormat="1"/>
    <xf numFmtId="44" fontId="66" fillId="0" borderId="0" xfId="1531" applyFont="1"/>
    <xf numFmtId="4" fontId="72" fillId="63" borderId="48" xfId="0" applyNumberFormat="1" applyFont="1" applyFill="1" applyBorder="1" applyAlignment="1">
      <alignment horizontal="right" vertical="top" wrapText="1"/>
    </xf>
    <xf numFmtId="0" fontId="72" fillId="63" borderId="48" xfId="0" applyFont="1" applyFill="1" applyBorder="1" applyAlignment="1">
      <alignment horizontal="left" vertical="top" wrapText="1"/>
    </xf>
    <xf numFmtId="0" fontId="72" fillId="63" borderId="48" xfId="0" applyFont="1" applyFill="1" applyBorder="1" applyAlignment="1">
      <alignment horizontal="center" vertical="top" wrapText="1"/>
    </xf>
    <xf numFmtId="0" fontId="72" fillId="63" borderId="48" xfId="0" applyFont="1" applyFill="1" applyBorder="1" applyAlignment="1">
      <alignment horizontal="right" vertical="top" wrapText="1"/>
    </xf>
    <xf numFmtId="0" fontId="74" fillId="0" borderId="0" xfId="1530" applyFont="1" applyAlignment="1">
      <alignment vertical="top"/>
    </xf>
    <xf numFmtId="0" fontId="73" fillId="0" borderId="0" xfId="1530" applyFont="1" applyAlignment="1">
      <alignment vertical="top"/>
    </xf>
    <xf numFmtId="2" fontId="74" fillId="0" borderId="0" xfId="58" applyNumberFormat="1" applyFont="1" applyAlignment="1">
      <alignment horizontal="left" vertical="top"/>
    </xf>
    <xf numFmtId="10" fontId="68" fillId="62" borderId="48" xfId="58" applyNumberFormat="1" applyFont="1" applyFill="1" applyBorder="1" applyAlignment="1">
      <alignment horizontal="right" vertical="top" wrapText="1"/>
    </xf>
    <xf numFmtId="172" fontId="71" fillId="63" borderId="48" xfId="0" applyNumberFormat="1" applyFont="1" applyFill="1" applyBorder="1" applyAlignment="1">
      <alignment horizontal="right" vertical="top" wrapText="1"/>
    </xf>
    <xf numFmtId="10" fontId="71" fillId="64" borderId="48" xfId="58" applyNumberFormat="1" applyFont="1" applyFill="1" applyBorder="1" applyAlignment="1">
      <alignment horizontal="right" vertical="top" wrapText="1"/>
    </xf>
    <xf numFmtId="0" fontId="3" fillId="63" borderId="48" xfId="0" applyFont="1" applyFill="1" applyBorder="1" applyAlignment="1">
      <alignment horizontal="left" vertical="top" wrapText="1"/>
    </xf>
    <xf numFmtId="0" fontId="3" fillId="63" borderId="48" xfId="0" applyFont="1" applyFill="1" applyBorder="1" applyAlignment="1">
      <alignment horizontal="right" vertical="top" wrapText="1"/>
    </xf>
    <xf numFmtId="0" fontId="3" fillId="63" borderId="48" xfId="0" applyFont="1" applyFill="1" applyBorder="1" applyAlignment="1">
      <alignment horizontal="center" vertical="top" wrapText="1"/>
    </xf>
    <xf numFmtId="4" fontId="3" fillId="63" borderId="48" xfId="0" applyNumberFormat="1" applyFont="1" applyFill="1" applyBorder="1" applyAlignment="1">
      <alignment horizontal="right" vertical="top" wrapText="1"/>
    </xf>
    <xf numFmtId="172" fontId="3" fillId="63" borderId="48" xfId="0" applyNumberFormat="1" applyFont="1" applyFill="1" applyBorder="1" applyAlignment="1">
      <alignment horizontal="right" vertical="top" wrapText="1"/>
    </xf>
    <xf numFmtId="44" fontId="75" fillId="0" borderId="0" xfId="1531" applyFont="1"/>
    <xf numFmtId="0" fontId="75" fillId="0" borderId="0" xfId="1530" applyFont="1"/>
    <xf numFmtId="0" fontId="74" fillId="0" borderId="0" xfId="1530" applyFont="1"/>
    <xf numFmtId="4" fontId="68" fillId="61" borderId="0" xfId="1530" applyNumberFormat="1" applyFont="1" applyFill="1" applyAlignment="1">
      <alignment horizontal="right" vertical="top" wrapText="1"/>
    </xf>
    <xf numFmtId="10" fontId="66" fillId="0" borderId="0" xfId="1530" applyNumberFormat="1"/>
    <xf numFmtId="9" fontId="69" fillId="62" borderId="48" xfId="1530" applyNumberFormat="1" applyFont="1" applyFill="1" applyBorder="1" applyAlignment="1">
      <alignment horizontal="right" vertical="top" wrapText="1"/>
    </xf>
    <xf numFmtId="9" fontId="76" fillId="62" borderId="49" xfId="1530" applyNumberFormat="1" applyFont="1" applyFill="1" applyBorder="1" applyAlignment="1">
      <alignment horizontal="right" vertical="top" wrapText="1"/>
    </xf>
    <xf numFmtId="44" fontId="70" fillId="62" borderId="49" xfId="1531" applyFont="1" applyFill="1" applyBorder="1" applyAlignment="1">
      <alignment horizontal="right" vertical="top" wrapText="1"/>
    </xf>
    <xf numFmtId="174" fontId="70" fillId="62" borderId="0" xfId="1530" applyNumberFormat="1" applyFont="1" applyFill="1" applyAlignment="1">
      <alignment horizontal="right" vertical="top" wrapText="1"/>
    </xf>
    <xf numFmtId="44" fontId="69" fillId="62" borderId="48" xfId="1531" applyFont="1" applyFill="1" applyBorder="1" applyAlignment="1">
      <alignment horizontal="right" vertical="top" wrapText="1"/>
    </xf>
    <xf numFmtId="0" fontId="69" fillId="62" borderId="0" xfId="1530" applyFont="1" applyFill="1" applyAlignment="1">
      <alignment horizontal="right" vertical="top" wrapText="1"/>
    </xf>
    <xf numFmtId="10" fontId="69" fillId="62" borderId="48" xfId="1530" applyNumberFormat="1" applyFont="1" applyFill="1" applyBorder="1" applyAlignment="1">
      <alignment horizontal="right" vertical="top" wrapText="1"/>
    </xf>
    <xf numFmtId="10" fontId="76" fillId="62" borderId="49" xfId="1530" applyNumberFormat="1" applyFont="1" applyFill="1" applyBorder="1" applyAlignment="1">
      <alignment horizontal="right" vertical="top" wrapText="1"/>
    </xf>
    <xf numFmtId="10" fontId="76" fillId="62" borderId="52" xfId="1530" applyNumberFormat="1" applyFont="1" applyFill="1" applyBorder="1" applyAlignment="1">
      <alignment horizontal="right" vertical="top" wrapText="1"/>
    </xf>
    <xf numFmtId="44" fontId="77" fillId="62" borderId="0" xfId="1531" applyFont="1" applyFill="1" applyBorder="1" applyAlignment="1">
      <alignment horizontal="right" vertical="top" wrapText="1"/>
    </xf>
    <xf numFmtId="9" fontId="69" fillId="62" borderId="53" xfId="1530" applyNumberFormat="1" applyFont="1" applyFill="1" applyBorder="1" applyAlignment="1">
      <alignment horizontal="right" vertical="top" wrapText="1"/>
    </xf>
    <xf numFmtId="0" fontId="69" fillId="62" borderId="50" xfId="1530" applyFont="1" applyFill="1" applyBorder="1" applyAlignment="1">
      <alignment horizontal="right" vertical="top" wrapText="1"/>
    </xf>
    <xf numFmtId="0" fontId="70" fillId="62" borderId="48" xfId="1530" applyFont="1" applyFill="1" applyBorder="1" applyAlignment="1">
      <alignment horizontal="right" vertical="top" wrapText="1"/>
    </xf>
    <xf numFmtId="9" fontId="76" fillId="62" borderId="0" xfId="1530" applyNumberFormat="1" applyFont="1" applyFill="1" applyAlignment="1">
      <alignment horizontal="right" vertical="top" wrapText="1"/>
    </xf>
    <xf numFmtId="174" fontId="68" fillId="61" borderId="0" xfId="1530" applyNumberFormat="1" applyFont="1" applyFill="1" applyAlignment="1">
      <alignment horizontal="right" vertical="top" wrapText="1"/>
    </xf>
    <xf numFmtId="10" fontId="68" fillId="61" borderId="0" xfId="58" applyNumberFormat="1" applyFont="1" applyFill="1" applyAlignment="1">
      <alignment horizontal="right" vertical="top" wrapText="1"/>
    </xf>
    <xf numFmtId="10" fontId="68" fillId="61" borderId="0" xfId="1530" applyNumberFormat="1" applyFont="1" applyFill="1" applyAlignment="1">
      <alignment horizontal="right" vertical="top" wrapText="1"/>
    </xf>
    <xf numFmtId="44" fontId="68" fillId="61" borderId="0" xfId="1530" applyNumberFormat="1" applyFont="1" applyFill="1" applyAlignment="1">
      <alignment horizontal="right" vertical="top" wrapText="1"/>
    </xf>
    <xf numFmtId="0" fontId="78" fillId="63" borderId="48" xfId="0" applyFont="1" applyFill="1" applyBorder="1" applyAlignment="1">
      <alignment horizontal="left" vertical="top" wrapText="1"/>
    </xf>
    <xf numFmtId="44" fontId="74" fillId="0" borderId="0" xfId="1531" applyFont="1" applyAlignment="1">
      <alignment vertical="center"/>
    </xf>
    <xf numFmtId="0" fontId="78" fillId="63" borderId="48" xfId="0" applyFont="1" applyFill="1" applyBorder="1" applyAlignment="1">
      <alignment horizontal="right" vertical="top" wrapText="1"/>
    </xf>
    <xf numFmtId="0" fontId="78" fillId="63" borderId="48" xfId="0" applyFont="1" applyFill="1" applyBorder="1" applyAlignment="1">
      <alignment horizontal="center" vertical="top" wrapText="1"/>
    </xf>
    <xf numFmtId="4" fontId="78" fillId="63" borderId="48" xfId="0" applyNumberFormat="1" applyFont="1" applyFill="1" applyBorder="1" applyAlignment="1">
      <alignment horizontal="right" vertical="top" wrapText="1"/>
    </xf>
    <xf numFmtId="172" fontId="78" fillId="63" borderId="48" xfId="0" applyNumberFormat="1" applyFont="1" applyFill="1" applyBorder="1" applyAlignment="1">
      <alignment horizontal="right" vertical="top" wrapText="1"/>
    </xf>
    <xf numFmtId="2" fontId="65" fillId="0" borderId="0" xfId="58" applyNumberFormat="1" applyFont="1" applyAlignment="1">
      <alignment horizontal="left" vertical="top"/>
    </xf>
    <xf numFmtId="44" fontId="65" fillId="0" borderId="0" xfId="1531" applyFont="1"/>
    <xf numFmtId="0" fontId="65" fillId="0" borderId="0" xfId="1530" applyFont="1"/>
    <xf numFmtId="4" fontId="65" fillId="0" borderId="0" xfId="1530" applyNumberFormat="1" applyFont="1"/>
    <xf numFmtId="0" fontId="3" fillId="64" borderId="48" xfId="0" applyFont="1" applyFill="1" applyBorder="1" applyAlignment="1">
      <alignment horizontal="left" vertical="top" wrapText="1"/>
    </xf>
    <xf numFmtId="0" fontId="3" fillId="64" borderId="48" xfId="0" applyFont="1" applyFill="1" applyBorder="1" applyAlignment="1">
      <alignment horizontal="right" vertical="top" wrapText="1"/>
    </xf>
    <xf numFmtId="0" fontId="3" fillId="64" borderId="48" xfId="0" applyFont="1" applyFill="1" applyBorder="1" applyAlignment="1">
      <alignment horizontal="center" vertical="top" wrapText="1"/>
    </xf>
    <xf numFmtId="4" fontId="3" fillId="64" borderId="48" xfId="0" applyNumberFormat="1" applyFont="1" applyFill="1" applyBorder="1" applyAlignment="1">
      <alignment horizontal="right" vertical="top" wrapText="1"/>
    </xf>
    <xf numFmtId="10" fontId="3" fillId="64" borderId="48" xfId="58" applyNumberFormat="1" applyFont="1" applyFill="1" applyBorder="1" applyAlignment="1">
      <alignment horizontal="right" vertical="top" wrapText="1"/>
    </xf>
    <xf numFmtId="0" fontId="69" fillId="62" borderId="48" xfId="1530" applyFont="1" applyFill="1" applyBorder="1" applyAlignment="1">
      <alignment horizontal="left" vertical="top" wrapText="1"/>
    </xf>
    <xf numFmtId="0" fontId="68" fillId="61" borderId="0" xfId="1530" applyFont="1" applyFill="1" applyAlignment="1">
      <alignment horizontal="right" vertical="top" wrapText="1"/>
    </xf>
    <xf numFmtId="0" fontId="68" fillId="61" borderId="0" xfId="1530" applyFont="1" applyFill="1" applyAlignment="1">
      <alignment horizontal="left" vertical="top" wrapText="1"/>
    </xf>
    <xf numFmtId="4" fontId="68" fillId="61" borderId="0" xfId="1530" applyNumberFormat="1" applyFont="1" applyFill="1" applyAlignment="1">
      <alignment horizontal="right" vertical="top" wrapText="1"/>
    </xf>
    <xf numFmtId="0" fontId="71" fillId="61" borderId="0" xfId="1530" applyFont="1" applyFill="1" applyAlignment="1">
      <alignment horizontal="center" vertical="top" wrapText="1"/>
    </xf>
    <xf numFmtId="0" fontId="66" fillId="0" borderId="0" xfId="1530"/>
    <xf numFmtId="0" fontId="67" fillId="61" borderId="48" xfId="1530" applyFont="1" applyFill="1" applyBorder="1" applyAlignment="1">
      <alignment horizontal="left" vertical="top" wrapText="1"/>
    </xf>
    <xf numFmtId="0" fontId="67" fillId="61" borderId="0" xfId="1530" applyFont="1" applyFill="1" applyAlignment="1">
      <alignment horizontal="left" vertical="top" wrapText="1"/>
    </xf>
    <xf numFmtId="0" fontId="67" fillId="61" borderId="0" xfId="1530" applyFont="1" applyFill="1" applyAlignment="1">
      <alignment horizontal="center" wrapText="1"/>
    </xf>
    <xf numFmtId="0" fontId="68" fillId="61" borderId="0" xfId="0" applyFont="1" applyFill="1" applyAlignment="1">
      <alignment horizontal="right" vertical="top" wrapText="1"/>
    </xf>
    <xf numFmtId="0" fontId="68" fillId="61" borderId="0" xfId="0" applyFont="1" applyFill="1" applyAlignment="1">
      <alignment horizontal="left" vertical="top" wrapText="1"/>
    </xf>
    <xf numFmtId="4" fontId="68" fillId="61" borderId="0" xfId="0" applyNumberFormat="1" applyFont="1" applyFill="1" applyAlignment="1">
      <alignment horizontal="right" vertical="top" wrapText="1"/>
    </xf>
    <xf numFmtId="0" fontId="69" fillId="62" borderId="50" xfId="1530" applyFont="1" applyFill="1" applyBorder="1" applyAlignment="1">
      <alignment horizontal="left" vertical="top" wrapText="1"/>
    </xf>
    <xf numFmtId="0" fontId="69" fillId="62" borderId="51" xfId="1530" applyFont="1" applyFill="1" applyBorder="1" applyAlignment="1">
      <alignment horizontal="left" vertical="top" wrapText="1"/>
    </xf>
    <xf numFmtId="0" fontId="69" fillId="62" borderId="50" xfId="1530" applyFont="1" applyFill="1" applyBorder="1" applyAlignment="1">
      <alignment vertical="top" wrapText="1"/>
    </xf>
    <xf numFmtId="0" fontId="69" fillId="62" borderId="51" xfId="1530" applyFont="1" applyFill="1" applyBorder="1" applyAlignment="1">
      <alignment vertical="top" wrapText="1"/>
    </xf>
    <xf numFmtId="0" fontId="33" fillId="33" borderId="3" xfId="0" applyFont="1" applyFill="1" applyBorder="1" applyAlignment="1">
      <alignment horizontal="center"/>
    </xf>
    <xf numFmtId="0" fontId="33" fillId="33" borderId="4" xfId="0" applyFont="1" applyFill="1" applyBorder="1" applyAlignment="1">
      <alignment horizontal="center"/>
    </xf>
    <xf numFmtId="0" fontId="33" fillId="33" borderId="2" xfId="0" applyFont="1" applyFill="1" applyBorder="1" applyAlignment="1">
      <alignment horizontal="center"/>
    </xf>
    <xf numFmtId="0" fontId="34" fillId="33" borderId="34" xfId="0" applyFont="1" applyFill="1" applyBorder="1" applyAlignment="1">
      <alignment horizontal="center" vertical="center" wrapText="1"/>
    </xf>
    <xf numFmtId="0" fontId="34" fillId="33" borderId="23" xfId="0" applyFont="1" applyFill="1" applyBorder="1" applyAlignment="1">
      <alignment horizontal="center" vertical="center" wrapText="1"/>
    </xf>
    <xf numFmtId="0" fontId="34" fillId="33" borderId="2" xfId="0" applyFont="1" applyFill="1" applyBorder="1" applyAlignment="1">
      <alignment horizontal="center" vertical="center" wrapText="1"/>
    </xf>
    <xf numFmtId="0" fontId="34" fillId="33" borderId="3" xfId="0" applyFont="1" applyFill="1" applyBorder="1" applyAlignment="1">
      <alignment horizontal="center" vertical="center" wrapText="1"/>
    </xf>
    <xf numFmtId="0" fontId="34" fillId="33" borderId="4" xfId="0" applyFont="1" applyFill="1" applyBorder="1" applyAlignment="1">
      <alignment horizontal="center" vertical="center" wrapText="1"/>
    </xf>
    <xf numFmtId="0" fontId="33" fillId="33" borderId="34" xfId="0" applyFont="1" applyFill="1" applyBorder="1" applyAlignment="1">
      <alignment horizontal="center" vertical="center" wrapText="1"/>
    </xf>
    <xf numFmtId="0" fontId="33" fillId="33" borderId="24" xfId="0" applyFont="1" applyFill="1" applyBorder="1" applyAlignment="1">
      <alignment horizontal="center" vertical="center" wrapText="1"/>
    </xf>
    <xf numFmtId="0" fontId="57" fillId="0" borderId="25" xfId="0" applyFont="1" applyBorder="1" applyAlignment="1">
      <alignment horizontal="center" vertical="center" wrapText="1"/>
    </xf>
    <xf numFmtId="0" fontId="57" fillId="0" borderId="29" xfId="0" applyFont="1" applyBorder="1" applyAlignment="1">
      <alignment horizontal="center" vertical="center" wrapText="1"/>
    </xf>
    <xf numFmtId="0" fontId="54" fillId="57" borderId="25" xfId="0" applyFont="1" applyFill="1" applyBorder="1" applyAlignment="1">
      <alignment horizontal="center" vertical="center" wrapText="1"/>
    </xf>
    <xf numFmtId="0" fontId="54" fillId="57" borderId="29" xfId="0" applyFont="1" applyFill="1" applyBorder="1" applyAlignment="1">
      <alignment horizontal="center" vertical="center" wrapText="1"/>
    </xf>
    <xf numFmtId="0" fontId="54" fillId="57" borderId="26" xfId="0" applyFont="1" applyFill="1" applyBorder="1" applyAlignment="1">
      <alignment horizontal="left" vertical="center" wrapText="1" indent="15"/>
    </xf>
    <xf numFmtId="0" fontId="54" fillId="57" borderId="27" xfId="0" applyFont="1" applyFill="1" applyBorder="1" applyAlignment="1">
      <alignment horizontal="left" vertical="center" wrapText="1" indent="15"/>
    </xf>
  </cellXfs>
  <cellStyles count="1532">
    <cellStyle name="20% - Ênfase1" xfId="1" builtinId="30" customBuiltin="1"/>
    <cellStyle name="20% - Ênfase1 2" xfId="191" xr:uid="{00000000-0005-0000-0000-000001000000}"/>
    <cellStyle name="20% - Ênfase2" xfId="2" builtinId="34" customBuiltin="1"/>
    <cellStyle name="20% - Ênfase2 2" xfId="192" xr:uid="{00000000-0005-0000-0000-000003000000}"/>
    <cellStyle name="20% - Ênfase3" xfId="3" builtinId="38" customBuiltin="1"/>
    <cellStyle name="20% - Ênfase3 2" xfId="193" xr:uid="{00000000-0005-0000-0000-000005000000}"/>
    <cellStyle name="20% - Ênfase4" xfId="4" builtinId="42" customBuiltin="1"/>
    <cellStyle name="20% - Ênfase4 2" xfId="194" xr:uid="{00000000-0005-0000-0000-000007000000}"/>
    <cellStyle name="20% - Ênfase5" xfId="5" builtinId="46" customBuiltin="1"/>
    <cellStyle name="20% - Ênfase5 2" xfId="195" xr:uid="{00000000-0005-0000-0000-000009000000}"/>
    <cellStyle name="20% - Ênfase6" xfId="6" builtinId="50" customBuiltin="1"/>
    <cellStyle name="20% - Ênfase6 2" xfId="196" xr:uid="{00000000-0005-0000-0000-00000B000000}"/>
    <cellStyle name="40% - Ênfase1" xfId="7" builtinId="31" customBuiltin="1"/>
    <cellStyle name="40% - Ênfase1 2" xfId="197" xr:uid="{00000000-0005-0000-0000-00000D000000}"/>
    <cellStyle name="40% - Ênfase2" xfId="8" builtinId="35" customBuiltin="1"/>
    <cellStyle name="40% - Ênfase2 2" xfId="198" xr:uid="{00000000-0005-0000-0000-00000F000000}"/>
    <cellStyle name="40% - Ênfase3" xfId="9" builtinId="39" customBuiltin="1"/>
    <cellStyle name="40% - Ênfase3 2" xfId="199" xr:uid="{00000000-0005-0000-0000-000011000000}"/>
    <cellStyle name="40% - Ênfase4" xfId="10" builtinId="43" customBuiltin="1"/>
    <cellStyle name="40% - Ênfase4 2" xfId="200" xr:uid="{00000000-0005-0000-0000-000013000000}"/>
    <cellStyle name="40% - Ênfase5" xfId="11" builtinId="47" customBuiltin="1"/>
    <cellStyle name="40% - Ênfase5 2" xfId="201" xr:uid="{00000000-0005-0000-0000-000015000000}"/>
    <cellStyle name="40% - Ênfase6" xfId="12" builtinId="51" customBuiltin="1"/>
    <cellStyle name="40% - Ênfase6 2" xfId="202" xr:uid="{00000000-0005-0000-0000-000017000000}"/>
    <cellStyle name="60% - Ênfase1" xfId="13" builtinId="32" customBuiltin="1"/>
    <cellStyle name="60% - Ênfase1 2" xfId="203" xr:uid="{00000000-0005-0000-0000-000019000000}"/>
    <cellStyle name="60% - Ênfase2" xfId="14" builtinId="36" customBuiltin="1"/>
    <cellStyle name="60% - Ênfase2 2" xfId="204" xr:uid="{00000000-0005-0000-0000-00001B000000}"/>
    <cellStyle name="60% - Ênfase3" xfId="15" builtinId="40" customBuiltin="1"/>
    <cellStyle name="60% - Ênfase3 2" xfId="205" xr:uid="{00000000-0005-0000-0000-00001D000000}"/>
    <cellStyle name="60% - Ênfase4" xfId="16" builtinId="44" customBuiltin="1"/>
    <cellStyle name="60% - Ênfase4 2" xfId="206" xr:uid="{00000000-0005-0000-0000-00001F000000}"/>
    <cellStyle name="60% - Ênfase5" xfId="17" builtinId="48" customBuiltin="1"/>
    <cellStyle name="60% - Ênfase5 2" xfId="207" xr:uid="{00000000-0005-0000-0000-000021000000}"/>
    <cellStyle name="60% - Ênfase6" xfId="18" builtinId="52" customBuiltin="1"/>
    <cellStyle name="60% - Ênfase6 2" xfId="208" xr:uid="{00000000-0005-0000-0000-000023000000}"/>
    <cellStyle name="Bom" xfId="19" builtinId="26" customBuiltin="1"/>
    <cellStyle name="Bom 2" xfId="209" xr:uid="{00000000-0005-0000-0000-000025000000}"/>
    <cellStyle name="Cálculo" xfId="20" builtinId="22" customBuiltin="1"/>
    <cellStyle name="Cálculo 2" xfId="210" xr:uid="{00000000-0005-0000-0000-000027000000}"/>
    <cellStyle name="Célula de Verificação" xfId="21" builtinId="23" customBuiltin="1"/>
    <cellStyle name="Célula de Verificação 2" xfId="211" xr:uid="{00000000-0005-0000-0000-000029000000}"/>
    <cellStyle name="Célula Vinculada" xfId="22" builtinId="24" customBuiltin="1"/>
    <cellStyle name="Célula Vinculada 2" xfId="212" xr:uid="{00000000-0005-0000-0000-00002B000000}"/>
    <cellStyle name="Comma0" xfId="983" xr:uid="{00000000-0005-0000-0000-00002C000000}"/>
    <cellStyle name="Currency0" xfId="984" xr:uid="{00000000-0005-0000-0000-00002D000000}"/>
    <cellStyle name="Date" xfId="985" xr:uid="{00000000-0005-0000-0000-00002E000000}"/>
    <cellStyle name="Ênfase1" xfId="23" builtinId="29" customBuiltin="1"/>
    <cellStyle name="Ênfase1 2" xfId="213" xr:uid="{00000000-0005-0000-0000-000030000000}"/>
    <cellStyle name="Ênfase2" xfId="24" builtinId="33" customBuiltin="1"/>
    <cellStyle name="Ênfase2 2" xfId="214" xr:uid="{00000000-0005-0000-0000-000032000000}"/>
    <cellStyle name="Ênfase3" xfId="25" builtinId="37" customBuiltin="1"/>
    <cellStyle name="Ênfase3 2" xfId="215" xr:uid="{00000000-0005-0000-0000-000034000000}"/>
    <cellStyle name="Ênfase4" xfId="26" builtinId="41" customBuiltin="1"/>
    <cellStyle name="Ênfase4 2" xfId="216" xr:uid="{00000000-0005-0000-0000-000036000000}"/>
    <cellStyle name="Ênfase5" xfId="27" builtinId="45" customBuiltin="1"/>
    <cellStyle name="Ênfase5 2" xfId="217" xr:uid="{00000000-0005-0000-0000-000038000000}"/>
    <cellStyle name="Ênfase6" xfId="28" builtinId="49" customBuiltin="1"/>
    <cellStyle name="Ênfase6 2" xfId="218" xr:uid="{00000000-0005-0000-0000-00003A000000}"/>
    <cellStyle name="Entrada" xfId="29" builtinId="20" customBuiltin="1"/>
    <cellStyle name="Entrada 2" xfId="219" xr:uid="{00000000-0005-0000-0000-00003C000000}"/>
    <cellStyle name="Fixed" xfId="986" xr:uid="{00000000-0005-0000-0000-00003D000000}"/>
    <cellStyle name="Hiperlink 2" xfId="220" xr:uid="{00000000-0005-0000-0000-00003F000000}"/>
    <cellStyle name="Hyperlink_00 - PQ 7007-0000-F15-0000-002 REV B" xfId="30" xr:uid="{00000000-0005-0000-0000-000040000000}"/>
    <cellStyle name="Incorreto 2" xfId="221" xr:uid="{00000000-0005-0000-0000-000042000000}"/>
    <cellStyle name="Indefinido" xfId="32" xr:uid="{00000000-0005-0000-0000-000043000000}"/>
    <cellStyle name="material" xfId="33" xr:uid="{00000000-0005-0000-0000-000044000000}"/>
    <cellStyle name="Moeda" xfId="1531" builtinId="4"/>
    <cellStyle name="Moeda 10" xfId="262" xr:uid="{00000000-0005-0000-0000-000046000000}"/>
    <cellStyle name="Moeda 10 2" xfId="498" xr:uid="{00000000-0005-0000-0000-000047000000}"/>
    <cellStyle name="Moeda 10 2 2" xfId="912" xr:uid="{00000000-0005-0000-0000-000048000000}"/>
    <cellStyle name="Moeda 10 3" xfId="676" xr:uid="{00000000-0005-0000-0000-000049000000}"/>
    <cellStyle name="Moeda 11" xfId="323" xr:uid="{00000000-0005-0000-0000-00004A000000}"/>
    <cellStyle name="Moeda 11 2" xfId="737" xr:uid="{00000000-0005-0000-0000-00004B000000}"/>
    <cellStyle name="Moeda 12" xfId="381" xr:uid="{00000000-0005-0000-0000-00004C000000}"/>
    <cellStyle name="Moeda 12 2" xfId="795" xr:uid="{00000000-0005-0000-0000-00004D000000}"/>
    <cellStyle name="Moeda 13" xfId="559" xr:uid="{00000000-0005-0000-0000-00004E000000}"/>
    <cellStyle name="Moeda 2" xfId="34" xr:uid="{00000000-0005-0000-0000-00004F000000}"/>
    <cellStyle name="Moeda 2 10" xfId="560" xr:uid="{00000000-0005-0000-0000-000050000000}"/>
    <cellStyle name="Moeda 2 11" xfId="974" xr:uid="{00000000-0005-0000-0000-000051000000}"/>
    <cellStyle name="Moeda 2 12" xfId="978" xr:uid="{00000000-0005-0000-0000-000052000000}"/>
    <cellStyle name="Moeda 2 13" xfId="987" xr:uid="{00000000-0005-0000-0000-000053000000}"/>
    <cellStyle name="Moeda 2 2" xfId="81" xr:uid="{00000000-0005-0000-0000-000054000000}"/>
    <cellStyle name="Moeda 2 2 10" xfId="567" xr:uid="{00000000-0005-0000-0000-000055000000}"/>
    <cellStyle name="Moeda 2 2 2" xfId="95" xr:uid="{00000000-0005-0000-0000-000056000000}"/>
    <cellStyle name="Moeda 2 2 2 2" xfId="126" xr:uid="{00000000-0005-0000-0000-000057000000}"/>
    <cellStyle name="Moeda 2 2 2 2 2" xfId="309" xr:uid="{00000000-0005-0000-0000-000058000000}"/>
    <cellStyle name="Moeda 2 2 2 2 2 2" xfId="545" xr:uid="{00000000-0005-0000-0000-000059000000}"/>
    <cellStyle name="Moeda 2 2 2 2 2 2 2" xfId="959" xr:uid="{00000000-0005-0000-0000-00005A000000}"/>
    <cellStyle name="Moeda 2 2 2 2 2 3" xfId="723" xr:uid="{00000000-0005-0000-0000-00005B000000}"/>
    <cellStyle name="Moeda 2 2 2 2 3" xfId="371" xr:uid="{00000000-0005-0000-0000-00005C000000}"/>
    <cellStyle name="Moeda 2 2 2 2 3 2" xfId="785" xr:uid="{00000000-0005-0000-0000-00005D000000}"/>
    <cellStyle name="Moeda 2 2 2 2 4" xfId="429" xr:uid="{00000000-0005-0000-0000-00005E000000}"/>
    <cellStyle name="Moeda 2 2 2 2 4 2" xfId="843" xr:uid="{00000000-0005-0000-0000-00005F000000}"/>
    <cellStyle name="Moeda 2 2 2 2 5" xfId="607" xr:uid="{00000000-0005-0000-0000-000060000000}"/>
    <cellStyle name="Moeda 2 2 2 3" xfId="280" xr:uid="{00000000-0005-0000-0000-000061000000}"/>
    <cellStyle name="Moeda 2 2 2 3 2" xfId="516" xr:uid="{00000000-0005-0000-0000-000062000000}"/>
    <cellStyle name="Moeda 2 2 2 3 2 2" xfId="930" xr:uid="{00000000-0005-0000-0000-000063000000}"/>
    <cellStyle name="Moeda 2 2 2 3 3" xfId="694" xr:uid="{00000000-0005-0000-0000-000064000000}"/>
    <cellStyle name="Moeda 2 2 2 4" xfId="342" xr:uid="{00000000-0005-0000-0000-000065000000}"/>
    <cellStyle name="Moeda 2 2 2 4 2" xfId="756" xr:uid="{00000000-0005-0000-0000-000066000000}"/>
    <cellStyle name="Moeda 2 2 2 5" xfId="400" xr:uid="{00000000-0005-0000-0000-000067000000}"/>
    <cellStyle name="Moeda 2 2 2 5 2" xfId="814" xr:uid="{00000000-0005-0000-0000-000068000000}"/>
    <cellStyle name="Moeda 2 2 2 6" xfId="578" xr:uid="{00000000-0005-0000-0000-000069000000}"/>
    <cellStyle name="Moeda 2 2 3" xfId="105" xr:uid="{00000000-0005-0000-0000-00006A000000}"/>
    <cellStyle name="Moeda 2 2 3 2" xfId="135" xr:uid="{00000000-0005-0000-0000-00006B000000}"/>
    <cellStyle name="Moeda 2 2 3 2 2" xfId="318" xr:uid="{00000000-0005-0000-0000-00006C000000}"/>
    <cellStyle name="Moeda 2 2 3 2 2 2" xfId="554" xr:uid="{00000000-0005-0000-0000-00006D000000}"/>
    <cellStyle name="Moeda 2 2 3 2 2 2 2" xfId="968" xr:uid="{00000000-0005-0000-0000-00006E000000}"/>
    <cellStyle name="Moeda 2 2 3 2 2 3" xfId="732" xr:uid="{00000000-0005-0000-0000-00006F000000}"/>
    <cellStyle name="Moeda 2 2 3 2 3" xfId="380" xr:uid="{00000000-0005-0000-0000-000070000000}"/>
    <cellStyle name="Moeda 2 2 3 2 3 2" xfId="794" xr:uid="{00000000-0005-0000-0000-000071000000}"/>
    <cellStyle name="Moeda 2 2 3 2 4" xfId="438" xr:uid="{00000000-0005-0000-0000-000072000000}"/>
    <cellStyle name="Moeda 2 2 3 2 4 2" xfId="852" xr:uid="{00000000-0005-0000-0000-000073000000}"/>
    <cellStyle name="Moeda 2 2 3 2 5" xfId="616" xr:uid="{00000000-0005-0000-0000-000074000000}"/>
    <cellStyle name="Moeda 2 2 3 3" xfId="289" xr:uid="{00000000-0005-0000-0000-000075000000}"/>
    <cellStyle name="Moeda 2 2 3 3 2" xfId="525" xr:uid="{00000000-0005-0000-0000-000076000000}"/>
    <cellStyle name="Moeda 2 2 3 3 2 2" xfId="939" xr:uid="{00000000-0005-0000-0000-000077000000}"/>
    <cellStyle name="Moeda 2 2 3 3 3" xfId="703" xr:uid="{00000000-0005-0000-0000-000078000000}"/>
    <cellStyle name="Moeda 2 2 3 4" xfId="351" xr:uid="{00000000-0005-0000-0000-000079000000}"/>
    <cellStyle name="Moeda 2 2 3 4 2" xfId="765" xr:uid="{00000000-0005-0000-0000-00007A000000}"/>
    <cellStyle name="Moeda 2 2 3 5" xfId="409" xr:uid="{00000000-0005-0000-0000-00007B000000}"/>
    <cellStyle name="Moeda 2 2 3 5 2" xfId="823" xr:uid="{00000000-0005-0000-0000-00007C000000}"/>
    <cellStyle name="Moeda 2 2 3 6" xfId="587" xr:uid="{00000000-0005-0000-0000-00007D000000}"/>
    <cellStyle name="Moeda 2 2 4" xfId="115" xr:uid="{00000000-0005-0000-0000-00007E000000}"/>
    <cellStyle name="Moeda 2 2 4 2" xfId="298" xr:uid="{00000000-0005-0000-0000-00007F000000}"/>
    <cellStyle name="Moeda 2 2 4 2 2" xfId="534" xr:uid="{00000000-0005-0000-0000-000080000000}"/>
    <cellStyle name="Moeda 2 2 4 2 2 2" xfId="948" xr:uid="{00000000-0005-0000-0000-000081000000}"/>
    <cellStyle name="Moeda 2 2 4 2 3" xfId="712" xr:uid="{00000000-0005-0000-0000-000082000000}"/>
    <cellStyle name="Moeda 2 2 4 3" xfId="360" xr:uid="{00000000-0005-0000-0000-000083000000}"/>
    <cellStyle name="Moeda 2 2 4 3 2" xfId="774" xr:uid="{00000000-0005-0000-0000-000084000000}"/>
    <cellStyle name="Moeda 2 2 4 4" xfId="418" xr:uid="{00000000-0005-0000-0000-000085000000}"/>
    <cellStyle name="Moeda 2 2 4 4 2" xfId="832" xr:uid="{00000000-0005-0000-0000-000086000000}"/>
    <cellStyle name="Moeda 2 2 4 5" xfId="596" xr:uid="{00000000-0005-0000-0000-000087000000}"/>
    <cellStyle name="Moeda 2 2 5" xfId="158" xr:uid="{00000000-0005-0000-0000-000088000000}"/>
    <cellStyle name="Moeda 2 2 5 2" xfId="458" xr:uid="{00000000-0005-0000-0000-000089000000}"/>
    <cellStyle name="Moeda 2 2 5 2 2" xfId="872" xr:uid="{00000000-0005-0000-0000-00008A000000}"/>
    <cellStyle name="Moeda 2 2 5 3" xfId="636" xr:uid="{00000000-0005-0000-0000-00008B000000}"/>
    <cellStyle name="Moeda 2 2 6" xfId="180" xr:uid="{00000000-0005-0000-0000-00008C000000}"/>
    <cellStyle name="Moeda 2 2 6 2" xfId="473" xr:uid="{00000000-0005-0000-0000-00008D000000}"/>
    <cellStyle name="Moeda 2 2 6 2 2" xfId="887" xr:uid="{00000000-0005-0000-0000-00008E000000}"/>
    <cellStyle name="Moeda 2 2 6 3" xfId="651" xr:uid="{00000000-0005-0000-0000-00008F000000}"/>
    <cellStyle name="Moeda 2 2 7" xfId="269" xr:uid="{00000000-0005-0000-0000-000090000000}"/>
    <cellStyle name="Moeda 2 2 7 2" xfId="505" xr:uid="{00000000-0005-0000-0000-000091000000}"/>
    <cellStyle name="Moeda 2 2 7 2 2" xfId="919" xr:uid="{00000000-0005-0000-0000-000092000000}"/>
    <cellStyle name="Moeda 2 2 7 3" xfId="683" xr:uid="{00000000-0005-0000-0000-000093000000}"/>
    <cellStyle name="Moeda 2 2 8" xfId="331" xr:uid="{00000000-0005-0000-0000-000094000000}"/>
    <cellStyle name="Moeda 2 2 8 2" xfId="745" xr:uid="{00000000-0005-0000-0000-000095000000}"/>
    <cellStyle name="Moeda 2 2 9" xfId="389" xr:uid="{00000000-0005-0000-0000-000096000000}"/>
    <cellStyle name="Moeda 2 2 9 2" xfId="803" xr:uid="{00000000-0005-0000-0000-000097000000}"/>
    <cellStyle name="Moeda 2 3" xfId="85" xr:uid="{00000000-0005-0000-0000-000098000000}"/>
    <cellStyle name="Moeda 2 3 2" xfId="117" xr:uid="{00000000-0005-0000-0000-000099000000}"/>
    <cellStyle name="Moeda 2 3 2 2" xfId="300" xr:uid="{00000000-0005-0000-0000-00009A000000}"/>
    <cellStyle name="Moeda 2 3 2 2 2" xfId="536" xr:uid="{00000000-0005-0000-0000-00009B000000}"/>
    <cellStyle name="Moeda 2 3 2 2 2 2" xfId="950" xr:uid="{00000000-0005-0000-0000-00009C000000}"/>
    <cellStyle name="Moeda 2 3 2 2 3" xfId="714" xr:uid="{00000000-0005-0000-0000-00009D000000}"/>
    <cellStyle name="Moeda 2 3 2 3" xfId="362" xr:uid="{00000000-0005-0000-0000-00009E000000}"/>
    <cellStyle name="Moeda 2 3 2 3 2" xfId="776" xr:uid="{00000000-0005-0000-0000-00009F000000}"/>
    <cellStyle name="Moeda 2 3 2 4" xfId="420" xr:uid="{00000000-0005-0000-0000-0000A0000000}"/>
    <cellStyle name="Moeda 2 3 2 4 2" xfId="834" xr:uid="{00000000-0005-0000-0000-0000A1000000}"/>
    <cellStyle name="Moeda 2 3 2 5" xfId="598" xr:uid="{00000000-0005-0000-0000-0000A2000000}"/>
    <cellStyle name="Moeda 2 3 3" xfId="147" xr:uid="{00000000-0005-0000-0000-0000A3000000}"/>
    <cellStyle name="Moeda 2 3 3 2" xfId="448" xr:uid="{00000000-0005-0000-0000-0000A4000000}"/>
    <cellStyle name="Moeda 2 3 3 2 2" xfId="862" xr:uid="{00000000-0005-0000-0000-0000A5000000}"/>
    <cellStyle name="Moeda 2 3 3 3" xfId="626" xr:uid="{00000000-0005-0000-0000-0000A6000000}"/>
    <cellStyle name="Moeda 2 3 4" xfId="222" xr:uid="{00000000-0005-0000-0000-0000A7000000}"/>
    <cellStyle name="Moeda 2 3 4 2" xfId="478" xr:uid="{00000000-0005-0000-0000-0000A8000000}"/>
    <cellStyle name="Moeda 2 3 4 2 2" xfId="892" xr:uid="{00000000-0005-0000-0000-0000A9000000}"/>
    <cellStyle name="Moeda 2 3 4 3" xfId="656" xr:uid="{00000000-0005-0000-0000-0000AA000000}"/>
    <cellStyle name="Moeda 2 3 5" xfId="271" xr:uid="{00000000-0005-0000-0000-0000AB000000}"/>
    <cellStyle name="Moeda 2 3 5 2" xfId="507" xr:uid="{00000000-0005-0000-0000-0000AC000000}"/>
    <cellStyle name="Moeda 2 3 5 2 2" xfId="921" xr:uid="{00000000-0005-0000-0000-0000AD000000}"/>
    <cellStyle name="Moeda 2 3 5 3" xfId="685" xr:uid="{00000000-0005-0000-0000-0000AE000000}"/>
    <cellStyle name="Moeda 2 3 6" xfId="333" xr:uid="{00000000-0005-0000-0000-0000AF000000}"/>
    <cellStyle name="Moeda 2 3 6 2" xfId="747" xr:uid="{00000000-0005-0000-0000-0000B0000000}"/>
    <cellStyle name="Moeda 2 3 7" xfId="391" xr:uid="{00000000-0005-0000-0000-0000B1000000}"/>
    <cellStyle name="Moeda 2 3 7 2" xfId="805" xr:uid="{00000000-0005-0000-0000-0000B2000000}"/>
    <cellStyle name="Moeda 2 3 8" xfId="569" xr:uid="{00000000-0005-0000-0000-0000B3000000}"/>
    <cellStyle name="Moeda 2 4" xfId="98" xr:uid="{00000000-0005-0000-0000-0000B4000000}"/>
    <cellStyle name="Moeda 2 4 2" xfId="128" xr:uid="{00000000-0005-0000-0000-0000B5000000}"/>
    <cellStyle name="Moeda 2 4 2 2" xfId="311" xr:uid="{00000000-0005-0000-0000-0000B6000000}"/>
    <cellStyle name="Moeda 2 4 2 2 2" xfId="547" xr:uid="{00000000-0005-0000-0000-0000B7000000}"/>
    <cellStyle name="Moeda 2 4 2 2 2 2" xfId="961" xr:uid="{00000000-0005-0000-0000-0000B8000000}"/>
    <cellStyle name="Moeda 2 4 2 2 3" xfId="725" xr:uid="{00000000-0005-0000-0000-0000B9000000}"/>
    <cellStyle name="Moeda 2 4 2 3" xfId="373" xr:uid="{00000000-0005-0000-0000-0000BA000000}"/>
    <cellStyle name="Moeda 2 4 2 3 2" xfId="787" xr:uid="{00000000-0005-0000-0000-0000BB000000}"/>
    <cellStyle name="Moeda 2 4 2 4" xfId="431" xr:uid="{00000000-0005-0000-0000-0000BC000000}"/>
    <cellStyle name="Moeda 2 4 2 4 2" xfId="845" xr:uid="{00000000-0005-0000-0000-0000BD000000}"/>
    <cellStyle name="Moeda 2 4 2 5" xfId="609" xr:uid="{00000000-0005-0000-0000-0000BE000000}"/>
    <cellStyle name="Moeda 2 4 3" xfId="282" xr:uid="{00000000-0005-0000-0000-0000BF000000}"/>
    <cellStyle name="Moeda 2 4 3 2" xfId="518" xr:uid="{00000000-0005-0000-0000-0000C0000000}"/>
    <cellStyle name="Moeda 2 4 3 2 2" xfId="932" xr:uid="{00000000-0005-0000-0000-0000C1000000}"/>
    <cellStyle name="Moeda 2 4 3 3" xfId="696" xr:uid="{00000000-0005-0000-0000-0000C2000000}"/>
    <cellStyle name="Moeda 2 4 4" xfId="344" xr:uid="{00000000-0005-0000-0000-0000C3000000}"/>
    <cellStyle name="Moeda 2 4 4 2" xfId="758" xr:uid="{00000000-0005-0000-0000-0000C4000000}"/>
    <cellStyle name="Moeda 2 4 5" xfId="402" xr:uid="{00000000-0005-0000-0000-0000C5000000}"/>
    <cellStyle name="Moeda 2 4 5 2" xfId="816" xr:uid="{00000000-0005-0000-0000-0000C6000000}"/>
    <cellStyle name="Moeda 2 4 6" xfId="580" xr:uid="{00000000-0005-0000-0000-0000C7000000}"/>
    <cellStyle name="Moeda 2 5" xfId="108" xr:uid="{00000000-0005-0000-0000-0000C8000000}"/>
    <cellStyle name="Moeda 2 5 2" xfId="291" xr:uid="{00000000-0005-0000-0000-0000C9000000}"/>
    <cellStyle name="Moeda 2 5 2 2" xfId="527" xr:uid="{00000000-0005-0000-0000-0000CA000000}"/>
    <cellStyle name="Moeda 2 5 2 2 2" xfId="941" xr:uid="{00000000-0005-0000-0000-0000CB000000}"/>
    <cellStyle name="Moeda 2 5 2 3" xfId="705" xr:uid="{00000000-0005-0000-0000-0000CC000000}"/>
    <cellStyle name="Moeda 2 5 3" xfId="353" xr:uid="{00000000-0005-0000-0000-0000CD000000}"/>
    <cellStyle name="Moeda 2 5 3 2" xfId="767" xr:uid="{00000000-0005-0000-0000-0000CE000000}"/>
    <cellStyle name="Moeda 2 5 4" xfId="411" xr:uid="{00000000-0005-0000-0000-0000CF000000}"/>
    <cellStyle name="Moeda 2 5 4 2" xfId="825" xr:uid="{00000000-0005-0000-0000-0000D0000000}"/>
    <cellStyle name="Moeda 2 5 5" xfId="589" xr:uid="{00000000-0005-0000-0000-0000D1000000}"/>
    <cellStyle name="Moeda 2 6" xfId="137" xr:uid="{00000000-0005-0000-0000-0000D2000000}"/>
    <cellStyle name="Moeda 2 6 2" xfId="440" xr:uid="{00000000-0005-0000-0000-0000D3000000}"/>
    <cellStyle name="Moeda 2 6 2 2" xfId="854" xr:uid="{00000000-0005-0000-0000-0000D4000000}"/>
    <cellStyle name="Moeda 2 6 3" xfId="618" xr:uid="{00000000-0005-0000-0000-0000D5000000}"/>
    <cellStyle name="Moeda 2 7" xfId="260" xr:uid="{00000000-0005-0000-0000-0000D6000000}"/>
    <cellStyle name="Moeda 2 7 2" xfId="496" xr:uid="{00000000-0005-0000-0000-0000D7000000}"/>
    <cellStyle name="Moeda 2 7 2 2" xfId="910" xr:uid="{00000000-0005-0000-0000-0000D8000000}"/>
    <cellStyle name="Moeda 2 7 3" xfId="674" xr:uid="{00000000-0005-0000-0000-0000D9000000}"/>
    <cellStyle name="Moeda 2 8" xfId="324" xr:uid="{00000000-0005-0000-0000-0000DA000000}"/>
    <cellStyle name="Moeda 2 8 2" xfId="738" xr:uid="{00000000-0005-0000-0000-0000DB000000}"/>
    <cellStyle name="Moeda 2 9" xfId="382" xr:uid="{00000000-0005-0000-0000-0000DC000000}"/>
    <cellStyle name="Moeda 2 9 2" xfId="796" xr:uid="{00000000-0005-0000-0000-0000DD000000}"/>
    <cellStyle name="Moeda 3" xfId="35" xr:uid="{00000000-0005-0000-0000-0000DE000000}"/>
    <cellStyle name="Moeda 3 10" xfId="561" xr:uid="{00000000-0005-0000-0000-0000DF000000}"/>
    <cellStyle name="Moeda 3 2" xfId="86" xr:uid="{00000000-0005-0000-0000-0000E0000000}"/>
    <cellStyle name="Moeda 3 2 2" xfId="118" xr:uid="{00000000-0005-0000-0000-0000E1000000}"/>
    <cellStyle name="Moeda 3 2 2 2" xfId="301" xr:uid="{00000000-0005-0000-0000-0000E2000000}"/>
    <cellStyle name="Moeda 3 2 2 2 2" xfId="537" xr:uid="{00000000-0005-0000-0000-0000E3000000}"/>
    <cellStyle name="Moeda 3 2 2 2 2 2" xfId="951" xr:uid="{00000000-0005-0000-0000-0000E4000000}"/>
    <cellStyle name="Moeda 3 2 2 2 3" xfId="715" xr:uid="{00000000-0005-0000-0000-0000E5000000}"/>
    <cellStyle name="Moeda 3 2 2 3" xfId="363" xr:uid="{00000000-0005-0000-0000-0000E6000000}"/>
    <cellStyle name="Moeda 3 2 2 3 2" xfId="777" xr:uid="{00000000-0005-0000-0000-0000E7000000}"/>
    <cellStyle name="Moeda 3 2 2 4" xfId="421" xr:uid="{00000000-0005-0000-0000-0000E8000000}"/>
    <cellStyle name="Moeda 3 2 2 4 2" xfId="835" xr:uid="{00000000-0005-0000-0000-0000E9000000}"/>
    <cellStyle name="Moeda 3 2 2 5" xfId="599" xr:uid="{00000000-0005-0000-0000-0000EA000000}"/>
    <cellStyle name="Moeda 3 2 3" xfId="159" xr:uid="{00000000-0005-0000-0000-0000EB000000}"/>
    <cellStyle name="Moeda 3 2 3 2" xfId="459" xr:uid="{00000000-0005-0000-0000-0000EC000000}"/>
    <cellStyle name="Moeda 3 2 3 2 2" xfId="873" xr:uid="{00000000-0005-0000-0000-0000ED000000}"/>
    <cellStyle name="Moeda 3 2 3 3" xfId="637" xr:uid="{00000000-0005-0000-0000-0000EE000000}"/>
    <cellStyle name="Moeda 3 2 4" xfId="182" xr:uid="{00000000-0005-0000-0000-0000EF000000}"/>
    <cellStyle name="Moeda 3 2 4 2" xfId="475" xr:uid="{00000000-0005-0000-0000-0000F0000000}"/>
    <cellStyle name="Moeda 3 2 4 2 2" xfId="889" xr:uid="{00000000-0005-0000-0000-0000F1000000}"/>
    <cellStyle name="Moeda 3 2 4 3" xfId="653" xr:uid="{00000000-0005-0000-0000-0000F2000000}"/>
    <cellStyle name="Moeda 3 2 5" xfId="272" xr:uid="{00000000-0005-0000-0000-0000F3000000}"/>
    <cellStyle name="Moeda 3 2 5 2" xfId="508" xr:uid="{00000000-0005-0000-0000-0000F4000000}"/>
    <cellStyle name="Moeda 3 2 5 2 2" xfId="922" xr:uid="{00000000-0005-0000-0000-0000F5000000}"/>
    <cellStyle name="Moeda 3 2 5 3" xfId="686" xr:uid="{00000000-0005-0000-0000-0000F6000000}"/>
    <cellStyle name="Moeda 3 2 6" xfId="334" xr:uid="{00000000-0005-0000-0000-0000F7000000}"/>
    <cellStyle name="Moeda 3 2 6 2" xfId="748" xr:uid="{00000000-0005-0000-0000-0000F8000000}"/>
    <cellStyle name="Moeda 3 2 7" xfId="392" xr:uid="{00000000-0005-0000-0000-0000F9000000}"/>
    <cellStyle name="Moeda 3 2 7 2" xfId="806" xr:uid="{00000000-0005-0000-0000-0000FA000000}"/>
    <cellStyle name="Moeda 3 2 8" xfId="570" xr:uid="{00000000-0005-0000-0000-0000FB000000}"/>
    <cellStyle name="Moeda 3 3" xfId="99" xr:uid="{00000000-0005-0000-0000-0000FC000000}"/>
    <cellStyle name="Moeda 3 3 2" xfId="129" xr:uid="{00000000-0005-0000-0000-0000FD000000}"/>
    <cellStyle name="Moeda 3 3 2 2" xfId="312" xr:uid="{00000000-0005-0000-0000-0000FE000000}"/>
    <cellStyle name="Moeda 3 3 2 2 2" xfId="548" xr:uid="{00000000-0005-0000-0000-0000FF000000}"/>
    <cellStyle name="Moeda 3 3 2 2 2 2" xfId="962" xr:uid="{00000000-0005-0000-0000-000000010000}"/>
    <cellStyle name="Moeda 3 3 2 2 3" xfId="726" xr:uid="{00000000-0005-0000-0000-000001010000}"/>
    <cellStyle name="Moeda 3 3 2 3" xfId="374" xr:uid="{00000000-0005-0000-0000-000002010000}"/>
    <cellStyle name="Moeda 3 3 2 3 2" xfId="788" xr:uid="{00000000-0005-0000-0000-000003010000}"/>
    <cellStyle name="Moeda 3 3 2 4" xfId="432" xr:uid="{00000000-0005-0000-0000-000004010000}"/>
    <cellStyle name="Moeda 3 3 2 4 2" xfId="846" xr:uid="{00000000-0005-0000-0000-000005010000}"/>
    <cellStyle name="Moeda 3 3 2 5" xfId="610" xr:uid="{00000000-0005-0000-0000-000006010000}"/>
    <cellStyle name="Moeda 3 3 3" xfId="148" xr:uid="{00000000-0005-0000-0000-000007010000}"/>
    <cellStyle name="Moeda 3 3 3 2" xfId="449" xr:uid="{00000000-0005-0000-0000-000008010000}"/>
    <cellStyle name="Moeda 3 3 3 2 2" xfId="863" xr:uid="{00000000-0005-0000-0000-000009010000}"/>
    <cellStyle name="Moeda 3 3 3 3" xfId="627" xr:uid="{00000000-0005-0000-0000-00000A010000}"/>
    <cellStyle name="Moeda 3 3 4" xfId="283" xr:uid="{00000000-0005-0000-0000-00000B010000}"/>
    <cellStyle name="Moeda 3 3 4 2" xfId="519" xr:uid="{00000000-0005-0000-0000-00000C010000}"/>
    <cellStyle name="Moeda 3 3 4 2 2" xfId="933" xr:uid="{00000000-0005-0000-0000-00000D010000}"/>
    <cellStyle name="Moeda 3 3 4 3" xfId="697" xr:uid="{00000000-0005-0000-0000-00000E010000}"/>
    <cellStyle name="Moeda 3 3 5" xfId="345" xr:uid="{00000000-0005-0000-0000-00000F010000}"/>
    <cellStyle name="Moeda 3 3 5 2" xfId="759" xr:uid="{00000000-0005-0000-0000-000010010000}"/>
    <cellStyle name="Moeda 3 3 6" xfId="403" xr:uid="{00000000-0005-0000-0000-000011010000}"/>
    <cellStyle name="Moeda 3 3 6 2" xfId="817" xr:uid="{00000000-0005-0000-0000-000012010000}"/>
    <cellStyle name="Moeda 3 3 7" xfId="581" xr:uid="{00000000-0005-0000-0000-000013010000}"/>
    <cellStyle name="Moeda 3 4" xfId="109" xr:uid="{00000000-0005-0000-0000-000014010000}"/>
    <cellStyle name="Moeda 3 4 2" xfId="292" xr:uid="{00000000-0005-0000-0000-000015010000}"/>
    <cellStyle name="Moeda 3 4 2 2" xfId="528" xr:uid="{00000000-0005-0000-0000-000016010000}"/>
    <cellStyle name="Moeda 3 4 2 2 2" xfId="942" xr:uid="{00000000-0005-0000-0000-000017010000}"/>
    <cellStyle name="Moeda 3 4 2 3" xfId="706" xr:uid="{00000000-0005-0000-0000-000018010000}"/>
    <cellStyle name="Moeda 3 4 3" xfId="354" xr:uid="{00000000-0005-0000-0000-000019010000}"/>
    <cellStyle name="Moeda 3 4 3 2" xfId="768" xr:uid="{00000000-0005-0000-0000-00001A010000}"/>
    <cellStyle name="Moeda 3 4 4" xfId="412" xr:uid="{00000000-0005-0000-0000-00001B010000}"/>
    <cellStyle name="Moeda 3 4 4 2" xfId="826" xr:uid="{00000000-0005-0000-0000-00001C010000}"/>
    <cellStyle name="Moeda 3 4 5" xfId="590" xr:uid="{00000000-0005-0000-0000-00001D010000}"/>
    <cellStyle name="Moeda 3 5" xfId="138" xr:uid="{00000000-0005-0000-0000-00001E010000}"/>
    <cellStyle name="Moeda 3 5 2" xfId="441" xr:uid="{00000000-0005-0000-0000-00001F010000}"/>
    <cellStyle name="Moeda 3 5 2 2" xfId="855" xr:uid="{00000000-0005-0000-0000-000020010000}"/>
    <cellStyle name="Moeda 3 5 3" xfId="619" xr:uid="{00000000-0005-0000-0000-000021010000}"/>
    <cellStyle name="Moeda 3 6" xfId="176" xr:uid="{00000000-0005-0000-0000-000022010000}"/>
    <cellStyle name="Moeda 3 6 2" xfId="471" xr:uid="{00000000-0005-0000-0000-000023010000}"/>
    <cellStyle name="Moeda 3 6 2 2" xfId="885" xr:uid="{00000000-0005-0000-0000-000024010000}"/>
    <cellStyle name="Moeda 3 6 3" xfId="649" xr:uid="{00000000-0005-0000-0000-000025010000}"/>
    <cellStyle name="Moeda 3 7" xfId="261" xr:uid="{00000000-0005-0000-0000-000026010000}"/>
    <cellStyle name="Moeda 3 7 2" xfId="497" xr:uid="{00000000-0005-0000-0000-000027010000}"/>
    <cellStyle name="Moeda 3 7 2 2" xfId="911" xr:uid="{00000000-0005-0000-0000-000028010000}"/>
    <cellStyle name="Moeda 3 7 3" xfId="675" xr:uid="{00000000-0005-0000-0000-000029010000}"/>
    <cellStyle name="Moeda 3 8" xfId="325" xr:uid="{00000000-0005-0000-0000-00002A010000}"/>
    <cellStyle name="Moeda 3 8 2" xfId="739" xr:uid="{00000000-0005-0000-0000-00002B010000}"/>
    <cellStyle name="Moeda 3 9" xfId="383" xr:uid="{00000000-0005-0000-0000-00002C010000}"/>
    <cellStyle name="Moeda 3 9 2" xfId="797" xr:uid="{00000000-0005-0000-0000-00002D010000}"/>
    <cellStyle name="Moeda 4" xfId="84" xr:uid="{00000000-0005-0000-0000-00002E010000}"/>
    <cellStyle name="Moeda 4 2" xfId="116" xr:uid="{00000000-0005-0000-0000-00002F010000}"/>
    <cellStyle name="Moeda 4 2 2" xfId="299" xr:uid="{00000000-0005-0000-0000-000030010000}"/>
    <cellStyle name="Moeda 4 2 2 2" xfId="535" xr:uid="{00000000-0005-0000-0000-000031010000}"/>
    <cellStyle name="Moeda 4 2 2 2 2" xfId="949" xr:uid="{00000000-0005-0000-0000-000032010000}"/>
    <cellStyle name="Moeda 4 2 2 3" xfId="713" xr:uid="{00000000-0005-0000-0000-000033010000}"/>
    <cellStyle name="Moeda 4 2 3" xfId="361" xr:uid="{00000000-0005-0000-0000-000034010000}"/>
    <cellStyle name="Moeda 4 2 3 2" xfId="775" xr:uid="{00000000-0005-0000-0000-000035010000}"/>
    <cellStyle name="Moeda 4 2 4" xfId="419" xr:uid="{00000000-0005-0000-0000-000036010000}"/>
    <cellStyle name="Moeda 4 2 4 2" xfId="833" xr:uid="{00000000-0005-0000-0000-000037010000}"/>
    <cellStyle name="Moeda 4 2 5" xfId="597" xr:uid="{00000000-0005-0000-0000-000038010000}"/>
    <cellStyle name="Moeda 4 3" xfId="157" xr:uid="{00000000-0005-0000-0000-000039010000}"/>
    <cellStyle name="Moeda 4 3 2" xfId="457" xr:uid="{00000000-0005-0000-0000-00003A010000}"/>
    <cellStyle name="Moeda 4 3 2 2" xfId="871" xr:uid="{00000000-0005-0000-0000-00003B010000}"/>
    <cellStyle name="Moeda 4 3 3" xfId="635" xr:uid="{00000000-0005-0000-0000-00003C010000}"/>
    <cellStyle name="Moeda 4 4" xfId="185" xr:uid="{00000000-0005-0000-0000-00003D010000}"/>
    <cellStyle name="Moeda 4 4 2" xfId="476" xr:uid="{00000000-0005-0000-0000-00003E010000}"/>
    <cellStyle name="Moeda 4 4 2 2" xfId="890" xr:uid="{00000000-0005-0000-0000-00003F010000}"/>
    <cellStyle name="Moeda 4 4 3" xfId="654" xr:uid="{00000000-0005-0000-0000-000040010000}"/>
    <cellStyle name="Moeda 4 5" xfId="270" xr:uid="{00000000-0005-0000-0000-000041010000}"/>
    <cellStyle name="Moeda 4 5 2" xfId="506" xr:uid="{00000000-0005-0000-0000-000042010000}"/>
    <cellStyle name="Moeda 4 5 2 2" xfId="920" xr:uid="{00000000-0005-0000-0000-000043010000}"/>
    <cellStyle name="Moeda 4 5 3" xfId="684" xr:uid="{00000000-0005-0000-0000-000044010000}"/>
    <cellStyle name="Moeda 4 6" xfId="256" xr:uid="{00000000-0005-0000-0000-000045010000}"/>
    <cellStyle name="Moeda 4 6 2" xfId="492" xr:uid="{00000000-0005-0000-0000-000046010000}"/>
    <cellStyle name="Moeda 4 6 2 2" xfId="906" xr:uid="{00000000-0005-0000-0000-000047010000}"/>
    <cellStyle name="Moeda 4 6 3" xfId="670" xr:uid="{00000000-0005-0000-0000-000048010000}"/>
    <cellStyle name="Moeda 4 7" xfId="332" xr:uid="{00000000-0005-0000-0000-000049010000}"/>
    <cellStyle name="Moeda 4 7 2" xfId="746" xr:uid="{00000000-0005-0000-0000-00004A010000}"/>
    <cellStyle name="Moeda 4 8" xfId="390" xr:uid="{00000000-0005-0000-0000-00004B010000}"/>
    <cellStyle name="Moeda 4 8 2" xfId="804" xr:uid="{00000000-0005-0000-0000-00004C010000}"/>
    <cellStyle name="Moeda 4 9" xfId="568" xr:uid="{00000000-0005-0000-0000-00004D010000}"/>
    <cellStyle name="Moeda 5" xfId="97" xr:uid="{00000000-0005-0000-0000-00004E010000}"/>
    <cellStyle name="Moeda 5 2" xfId="127" xr:uid="{00000000-0005-0000-0000-00004F010000}"/>
    <cellStyle name="Moeda 5 2 2" xfId="310" xr:uid="{00000000-0005-0000-0000-000050010000}"/>
    <cellStyle name="Moeda 5 2 2 2" xfId="546" xr:uid="{00000000-0005-0000-0000-000051010000}"/>
    <cellStyle name="Moeda 5 2 2 2 2" xfId="960" xr:uid="{00000000-0005-0000-0000-000052010000}"/>
    <cellStyle name="Moeda 5 2 2 3" xfId="724" xr:uid="{00000000-0005-0000-0000-000053010000}"/>
    <cellStyle name="Moeda 5 2 3" xfId="372" xr:uid="{00000000-0005-0000-0000-000054010000}"/>
    <cellStyle name="Moeda 5 2 3 2" xfId="786" xr:uid="{00000000-0005-0000-0000-000055010000}"/>
    <cellStyle name="Moeda 5 2 4" xfId="430" xr:uid="{00000000-0005-0000-0000-000056010000}"/>
    <cellStyle name="Moeda 5 2 4 2" xfId="844" xr:uid="{00000000-0005-0000-0000-000057010000}"/>
    <cellStyle name="Moeda 5 2 5" xfId="608" xr:uid="{00000000-0005-0000-0000-000058010000}"/>
    <cellStyle name="Moeda 5 3" xfId="146" xr:uid="{00000000-0005-0000-0000-000059010000}"/>
    <cellStyle name="Moeda 5 3 2" xfId="447" xr:uid="{00000000-0005-0000-0000-00005A010000}"/>
    <cellStyle name="Moeda 5 3 2 2" xfId="861" xr:uid="{00000000-0005-0000-0000-00005B010000}"/>
    <cellStyle name="Moeda 5 3 3" xfId="625" xr:uid="{00000000-0005-0000-0000-00005C010000}"/>
    <cellStyle name="Moeda 5 4" xfId="223" xr:uid="{00000000-0005-0000-0000-00005D010000}"/>
    <cellStyle name="Moeda 5 4 2" xfId="479" xr:uid="{00000000-0005-0000-0000-00005E010000}"/>
    <cellStyle name="Moeda 5 4 2 2" xfId="893" xr:uid="{00000000-0005-0000-0000-00005F010000}"/>
    <cellStyle name="Moeda 5 4 3" xfId="657" xr:uid="{00000000-0005-0000-0000-000060010000}"/>
    <cellStyle name="Moeda 5 5" xfId="281" xr:uid="{00000000-0005-0000-0000-000061010000}"/>
    <cellStyle name="Moeda 5 5 2" xfId="517" xr:uid="{00000000-0005-0000-0000-000062010000}"/>
    <cellStyle name="Moeda 5 5 2 2" xfId="931" xr:uid="{00000000-0005-0000-0000-000063010000}"/>
    <cellStyle name="Moeda 5 5 3" xfId="695" xr:uid="{00000000-0005-0000-0000-000064010000}"/>
    <cellStyle name="Moeda 5 6" xfId="343" xr:uid="{00000000-0005-0000-0000-000065010000}"/>
    <cellStyle name="Moeda 5 6 2" xfId="757" xr:uid="{00000000-0005-0000-0000-000066010000}"/>
    <cellStyle name="Moeda 5 7" xfId="401" xr:uid="{00000000-0005-0000-0000-000067010000}"/>
    <cellStyle name="Moeda 5 7 2" xfId="815" xr:uid="{00000000-0005-0000-0000-000068010000}"/>
    <cellStyle name="Moeda 5 8" xfId="579" xr:uid="{00000000-0005-0000-0000-000069010000}"/>
    <cellStyle name="Moeda 6" xfId="107" xr:uid="{00000000-0005-0000-0000-00006A010000}"/>
    <cellStyle name="Moeda 6 2" xfId="224" xr:uid="{00000000-0005-0000-0000-00006B010000}"/>
    <cellStyle name="Moeda 6 3" xfId="290" xr:uid="{00000000-0005-0000-0000-00006C010000}"/>
    <cellStyle name="Moeda 6 3 2" xfId="526" xr:uid="{00000000-0005-0000-0000-00006D010000}"/>
    <cellStyle name="Moeda 6 3 2 2" xfId="940" xr:uid="{00000000-0005-0000-0000-00006E010000}"/>
    <cellStyle name="Moeda 6 3 3" xfId="704" xr:uid="{00000000-0005-0000-0000-00006F010000}"/>
    <cellStyle name="Moeda 6 4" xfId="352" xr:uid="{00000000-0005-0000-0000-000070010000}"/>
    <cellStyle name="Moeda 6 4 2" xfId="766" xr:uid="{00000000-0005-0000-0000-000071010000}"/>
    <cellStyle name="Moeda 6 5" xfId="410" xr:uid="{00000000-0005-0000-0000-000072010000}"/>
    <cellStyle name="Moeda 6 5 2" xfId="824" xr:uid="{00000000-0005-0000-0000-000073010000}"/>
    <cellStyle name="Moeda 6 6" xfId="588" xr:uid="{00000000-0005-0000-0000-000074010000}"/>
    <cellStyle name="Moeda 7" xfId="136" xr:uid="{00000000-0005-0000-0000-000075010000}"/>
    <cellStyle name="Moeda 7 2" xfId="439" xr:uid="{00000000-0005-0000-0000-000076010000}"/>
    <cellStyle name="Moeda 7 2 2" xfId="853" xr:uid="{00000000-0005-0000-0000-000077010000}"/>
    <cellStyle name="Moeda 7 3" xfId="617" xr:uid="{00000000-0005-0000-0000-000078010000}"/>
    <cellStyle name="Moeda 8" xfId="169" xr:uid="{00000000-0005-0000-0000-000079010000}"/>
    <cellStyle name="Moeda 8 2" xfId="468" xr:uid="{00000000-0005-0000-0000-00007A010000}"/>
    <cellStyle name="Moeda 8 2 2" xfId="882" xr:uid="{00000000-0005-0000-0000-00007B010000}"/>
    <cellStyle name="Moeda 8 3" xfId="646" xr:uid="{00000000-0005-0000-0000-00007C010000}"/>
    <cellStyle name="Moeda 9" xfId="259" xr:uid="{00000000-0005-0000-0000-00007D010000}"/>
    <cellStyle name="Moeda 9 2" xfId="495" xr:uid="{00000000-0005-0000-0000-00007E010000}"/>
    <cellStyle name="Moeda 9 2 2" xfId="909" xr:uid="{00000000-0005-0000-0000-00007F010000}"/>
    <cellStyle name="Moeda 9 3" xfId="673" xr:uid="{00000000-0005-0000-0000-000080010000}"/>
    <cellStyle name="Neutra 2" xfId="225" xr:uid="{00000000-0005-0000-0000-000082010000}"/>
    <cellStyle name="Neutro" xfId="36" builtinId="28" customBuiltin="1"/>
    <cellStyle name="NIVEL 1" xfId="988" xr:uid="{00000000-0005-0000-0000-000083010000}"/>
    <cellStyle name="NIVEL 2" xfId="989" xr:uid="{00000000-0005-0000-0000-000084010000}"/>
    <cellStyle name="NívelLinha_1_00 - PQ 7007-0000-F15-0000-002 REV B" xfId="37" xr:uid="{00000000-0005-0000-0000-000085010000}"/>
    <cellStyle name="Normal" xfId="0" builtinId="0"/>
    <cellStyle name="Normal 10" xfId="38" xr:uid="{00000000-0005-0000-0000-000087010000}"/>
    <cellStyle name="Normal 11" xfId="39" xr:uid="{00000000-0005-0000-0000-000088010000}"/>
    <cellStyle name="Normal 12" xfId="40" xr:uid="{00000000-0005-0000-0000-000089010000}"/>
    <cellStyle name="Normal 13" xfId="96" xr:uid="{00000000-0005-0000-0000-00008A010000}"/>
    <cellStyle name="Normal 14" xfId="183" xr:uid="{00000000-0005-0000-0000-00008B010000}"/>
    <cellStyle name="Normal 15" xfId="167" xr:uid="{00000000-0005-0000-0000-00008C010000}"/>
    <cellStyle name="Normal 16" xfId="41" xr:uid="{00000000-0005-0000-0000-00008D010000}"/>
    <cellStyle name="Normal 16 3" xfId="226" xr:uid="{00000000-0005-0000-0000-00008E010000}"/>
    <cellStyle name="Normal 17" xfId="1530" xr:uid="{7784474C-D400-4E7D-A63F-74158D692EE6}"/>
    <cellStyle name="Normal 18" xfId="42" xr:uid="{00000000-0005-0000-0000-00008F010000}"/>
    <cellStyle name="Normal 2" xfId="43" xr:uid="{00000000-0005-0000-0000-000090010000}"/>
    <cellStyle name="Normal 2 2" xfId="44" xr:uid="{00000000-0005-0000-0000-000091010000}"/>
    <cellStyle name="Normal 2 3" xfId="179" xr:uid="{00000000-0005-0000-0000-000092010000}"/>
    <cellStyle name="Normal 2 3 2" xfId="990" xr:uid="{00000000-0005-0000-0000-000093010000}"/>
    <cellStyle name="Normal 2 4" xfId="171" xr:uid="{00000000-0005-0000-0000-000094010000}"/>
    <cellStyle name="Normal 2_ESTRUTURAL NOV2011" xfId="991" xr:uid="{00000000-0005-0000-0000-000095010000}"/>
    <cellStyle name="Normal 3" xfId="45" xr:uid="{00000000-0005-0000-0000-000096010000}"/>
    <cellStyle name="Normal 3 2" xfId="46" xr:uid="{00000000-0005-0000-0000-000097010000}"/>
    <cellStyle name="Normal 3 2 2" xfId="993" xr:uid="{00000000-0005-0000-0000-000098010000}"/>
    <cellStyle name="Normal 3 3" xfId="144" xr:uid="{00000000-0005-0000-0000-000099010000}"/>
    <cellStyle name="Normal 3 3 2" xfId="186" xr:uid="{00000000-0005-0000-0000-00009A010000}"/>
    <cellStyle name="Normal 3 4" xfId="992" xr:uid="{00000000-0005-0000-0000-00009B010000}"/>
    <cellStyle name="Normal 4" xfId="47" xr:uid="{00000000-0005-0000-0000-00009C010000}"/>
    <cellStyle name="Normal 4 2" xfId="177" xr:uid="{00000000-0005-0000-0000-00009D010000}"/>
    <cellStyle name="Normal 4 3" xfId="187" xr:uid="{00000000-0005-0000-0000-00009E010000}"/>
    <cellStyle name="Normal 4 4" xfId="175" xr:uid="{00000000-0005-0000-0000-00009F010000}"/>
    <cellStyle name="Normal 4 5" xfId="973" xr:uid="{00000000-0005-0000-0000-0000A0010000}"/>
    <cellStyle name="Normal 4 6" xfId="994" xr:uid="{00000000-0005-0000-0000-0000A1010000}"/>
    <cellStyle name="Normal 5" xfId="48" xr:uid="{00000000-0005-0000-0000-0000A2010000}"/>
    <cellStyle name="Normal 5 2" xfId="49" xr:uid="{00000000-0005-0000-0000-0000A3010000}"/>
    <cellStyle name="Normal 5 3" xfId="50" xr:uid="{00000000-0005-0000-0000-0000A4010000}"/>
    <cellStyle name="Normal 5 3 2" xfId="51" xr:uid="{00000000-0005-0000-0000-0000A5010000}"/>
    <cellStyle name="Normal 5 3 3" xfId="227" xr:uid="{00000000-0005-0000-0000-0000A6010000}"/>
    <cellStyle name="Normal 5 3 4" xfId="228" xr:uid="{00000000-0005-0000-0000-0000A7010000}"/>
    <cellStyle name="Normal 5 3 5" xfId="229" xr:uid="{00000000-0005-0000-0000-0000A8010000}"/>
    <cellStyle name="Normal 5 4" xfId="188" xr:uid="{00000000-0005-0000-0000-0000A9010000}"/>
    <cellStyle name="Normal 5 5" xfId="995" xr:uid="{00000000-0005-0000-0000-0000AA010000}"/>
    <cellStyle name="Normal 5_Plan1" xfId="52" xr:uid="{00000000-0005-0000-0000-0000AB010000}"/>
    <cellStyle name="Normal 6" xfId="53" xr:uid="{00000000-0005-0000-0000-0000AC010000}"/>
    <cellStyle name="Normal 6 2" xfId="230" xr:uid="{00000000-0005-0000-0000-0000AD010000}"/>
    <cellStyle name="Normal 7" xfId="83" xr:uid="{00000000-0005-0000-0000-0000AE010000}"/>
    <cellStyle name="Normal 7 2" xfId="82" xr:uid="{00000000-0005-0000-0000-0000AF010000}"/>
    <cellStyle name="Normal 7 3" xfId="145" xr:uid="{00000000-0005-0000-0000-0000B0010000}"/>
    <cellStyle name="Normal 7 4" xfId="996" xr:uid="{00000000-0005-0000-0000-0000B1010000}"/>
    <cellStyle name="Normal 8" xfId="54" xr:uid="{00000000-0005-0000-0000-0000B2010000}"/>
    <cellStyle name="Normal 8 2" xfId="982" xr:uid="{00000000-0005-0000-0000-0000B3010000}"/>
    <cellStyle name="Normal 9" xfId="55" xr:uid="{00000000-0005-0000-0000-0000B4010000}"/>
    <cellStyle name="Normal1" xfId="997" xr:uid="{00000000-0005-0000-0000-0000B7010000}"/>
    <cellStyle name="Nota" xfId="56" builtinId="10" customBuiltin="1"/>
    <cellStyle name="Nota 2" xfId="57" xr:uid="{00000000-0005-0000-0000-0000B9010000}"/>
    <cellStyle name="Nota 2 2" xfId="87" xr:uid="{00000000-0005-0000-0000-0000BA010000}"/>
    <cellStyle name="Nota 2 3" xfId="149" xr:uid="{00000000-0005-0000-0000-0000BB010000}"/>
    <cellStyle name="Nota 3" xfId="231" xr:uid="{00000000-0005-0000-0000-0000BC010000}"/>
    <cellStyle name="Porcentagem" xfId="58" builtinId="5"/>
    <cellStyle name="Porcentagem 2" xfId="59" xr:uid="{00000000-0005-0000-0000-0000BE010000}"/>
    <cellStyle name="Porcentagem 2 2" xfId="232" xr:uid="{00000000-0005-0000-0000-0000BF010000}"/>
    <cellStyle name="Porcentagem 2 2 2" xfId="998" xr:uid="{00000000-0005-0000-0000-0000C0010000}"/>
    <cellStyle name="Porcentagem 2 3" xfId="184" xr:uid="{00000000-0005-0000-0000-0000C1010000}"/>
    <cellStyle name="Porcentagem 2 4" xfId="174" xr:uid="{00000000-0005-0000-0000-0000C2010000}"/>
    <cellStyle name="Porcentagem 3" xfId="60" xr:uid="{00000000-0005-0000-0000-0000C3010000}"/>
    <cellStyle name="Porcentagem 3 2" xfId="233" xr:uid="{00000000-0005-0000-0000-0000C4010000}"/>
    <cellStyle name="Porcentagem 4" xfId="255" xr:uid="{00000000-0005-0000-0000-0000C5010000}"/>
    <cellStyle name="Porcentagem 5" xfId="170" xr:uid="{00000000-0005-0000-0000-0000C6010000}"/>
    <cellStyle name="Ruim" xfId="31" builtinId="27" customBuiltin="1"/>
    <cellStyle name="Saída" xfId="61" builtinId="21" customBuiltin="1"/>
    <cellStyle name="Saída 2" xfId="234" xr:uid="{00000000-0005-0000-0000-0000C8010000}"/>
    <cellStyle name="Sep. milhar [0]" xfId="62" xr:uid="{00000000-0005-0000-0000-0000C9010000}"/>
    <cellStyle name="Separador de milhares 2" xfId="63" xr:uid="{00000000-0005-0000-0000-0000CA010000}"/>
    <cellStyle name="Separador de milhares 2 2" xfId="88" xr:uid="{00000000-0005-0000-0000-0000CB010000}"/>
    <cellStyle name="Separador de milhares 2 2 10" xfId="1013" xr:uid="{00000000-0005-0000-0000-0000CC010000}"/>
    <cellStyle name="Separador de milhares 2 2 2" xfId="119" xr:uid="{00000000-0005-0000-0000-0000CD010000}"/>
    <cellStyle name="Separador de milhares 2 2 2 2" xfId="302" xr:uid="{00000000-0005-0000-0000-0000CE010000}"/>
    <cellStyle name="Separador de milhares 2 2 2 2 2" xfId="538" xr:uid="{00000000-0005-0000-0000-0000CF010000}"/>
    <cellStyle name="Separador de milhares 2 2 2 2 2 2" xfId="952" xr:uid="{00000000-0005-0000-0000-0000D0010000}"/>
    <cellStyle name="Separador de milhares 2 2 2 2 2 2 2" xfId="1508" xr:uid="{00000000-0005-0000-0000-0000D1010000}"/>
    <cellStyle name="Separador de milhares 2 2 2 2 2 3" xfId="1250" xr:uid="{00000000-0005-0000-0000-0000D2010000}"/>
    <cellStyle name="Separador de milhares 2 2 2 2 3" xfId="716" xr:uid="{00000000-0005-0000-0000-0000D3010000}"/>
    <cellStyle name="Separador de milhares 2 2 2 2 3 2" xfId="1362" xr:uid="{00000000-0005-0000-0000-0000D4010000}"/>
    <cellStyle name="Separador de milhares 2 2 2 2 4" xfId="1104" xr:uid="{00000000-0005-0000-0000-0000D5010000}"/>
    <cellStyle name="Separador de milhares 2 2 2 3" xfId="364" xr:uid="{00000000-0005-0000-0000-0000D6010000}"/>
    <cellStyle name="Separador de milhares 2 2 2 3 2" xfId="778" xr:uid="{00000000-0005-0000-0000-0000D7010000}"/>
    <cellStyle name="Separador de milhares 2 2 2 3 2 2" xfId="1400" xr:uid="{00000000-0005-0000-0000-0000D8010000}"/>
    <cellStyle name="Separador de milhares 2 2 2 3 3" xfId="1142" xr:uid="{00000000-0005-0000-0000-0000D9010000}"/>
    <cellStyle name="Separador de milhares 2 2 2 4" xfId="422" xr:uid="{00000000-0005-0000-0000-0000DA010000}"/>
    <cellStyle name="Separador de milhares 2 2 2 4 2" xfId="836" xr:uid="{00000000-0005-0000-0000-0000DB010000}"/>
    <cellStyle name="Separador de milhares 2 2 2 4 2 2" xfId="1434" xr:uid="{00000000-0005-0000-0000-0000DC010000}"/>
    <cellStyle name="Separador de milhares 2 2 2 4 3" xfId="1176" xr:uid="{00000000-0005-0000-0000-0000DD010000}"/>
    <cellStyle name="Separador de milhares 2 2 2 5" xfId="600" xr:uid="{00000000-0005-0000-0000-0000DE010000}"/>
    <cellStyle name="Separador de milhares 2 2 2 5 2" xfId="1288" xr:uid="{00000000-0005-0000-0000-0000DF010000}"/>
    <cellStyle name="Separador de milhares 2 2 2 6" xfId="1030" xr:uid="{00000000-0005-0000-0000-0000E0010000}"/>
    <cellStyle name="Separador de milhares 2 2 3" xfId="160" xr:uid="{00000000-0005-0000-0000-0000E1010000}"/>
    <cellStyle name="Separador de milhares 2 2 3 2" xfId="460" xr:uid="{00000000-0005-0000-0000-0000E2010000}"/>
    <cellStyle name="Separador de milhares 2 2 3 2 2" xfId="874" xr:uid="{00000000-0005-0000-0000-0000E3010000}"/>
    <cellStyle name="Separador de milhares 2 2 3 2 2 2" xfId="1458" xr:uid="{00000000-0005-0000-0000-0000E4010000}"/>
    <cellStyle name="Separador de milhares 2 2 3 2 3" xfId="1200" xr:uid="{00000000-0005-0000-0000-0000E5010000}"/>
    <cellStyle name="Separador de milhares 2 2 3 3" xfId="638" xr:uid="{00000000-0005-0000-0000-0000E6010000}"/>
    <cellStyle name="Separador de milhares 2 2 3 3 2" xfId="1312" xr:uid="{00000000-0005-0000-0000-0000E7010000}"/>
    <cellStyle name="Separador de milhares 2 2 3 4" xfId="1054" xr:uid="{00000000-0005-0000-0000-0000E8010000}"/>
    <cellStyle name="Separador de milhares 2 2 4" xfId="235" xr:uid="{00000000-0005-0000-0000-0000E9010000}"/>
    <cellStyle name="Separador de milhares 2 2 4 2" xfId="480" xr:uid="{00000000-0005-0000-0000-0000EA010000}"/>
    <cellStyle name="Separador de milhares 2 2 4 2 2" xfId="894" xr:uid="{00000000-0005-0000-0000-0000EB010000}"/>
    <cellStyle name="Separador de milhares 2 2 4 2 2 2" xfId="1471" xr:uid="{00000000-0005-0000-0000-0000EC010000}"/>
    <cellStyle name="Separador de milhares 2 2 4 2 3" xfId="1213" xr:uid="{00000000-0005-0000-0000-0000ED010000}"/>
    <cellStyle name="Separador de milhares 2 2 4 3" xfId="658" xr:uid="{00000000-0005-0000-0000-0000EE010000}"/>
    <cellStyle name="Separador de milhares 2 2 4 3 2" xfId="1325" xr:uid="{00000000-0005-0000-0000-0000EF010000}"/>
    <cellStyle name="Separador de milhares 2 2 4 4" xfId="1067" xr:uid="{00000000-0005-0000-0000-0000F0010000}"/>
    <cellStyle name="Separador de milhares 2 2 5" xfId="273" xr:uid="{00000000-0005-0000-0000-0000F1010000}"/>
    <cellStyle name="Separador de milhares 2 2 5 2" xfId="509" xr:uid="{00000000-0005-0000-0000-0000F2010000}"/>
    <cellStyle name="Separador de milhares 2 2 5 2 2" xfId="923" xr:uid="{00000000-0005-0000-0000-0000F3010000}"/>
    <cellStyle name="Separador de milhares 2 2 5 2 2 2" xfId="1491" xr:uid="{00000000-0005-0000-0000-0000F4010000}"/>
    <cellStyle name="Separador de milhares 2 2 5 2 3" xfId="1233" xr:uid="{00000000-0005-0000-0000-0000F5010000}"/>
    <cellStyle name="Separador de milhares 2 2 5 3" xfId="687" xr:uid="{00000000-0005-0000-0000-0000F6010000}"/>
    <cellStyle name="Separador de milhares 2 2 5 3 2" xfId="1345" xr:uid="{00000000-0005-0000-0000-0000F7010000}"/>
    <cellStyle name="Separador de milhares 2 2 5 4" xfId="1087" xr:uid="{00000000-0005-0000-0000-0000F8010000}"/>
    <cellStyle name="Separador de milhares 2 2 6" xfId="335" xr:uid="{00000000-0005-0000-0000-0000F9010000}"/>
    <cellStyle name="Separador de milhares 2 2 6 2" xfId="749" xr:uid="{00000000-0005-0000-0000-0000FA010000}"/>
    <cellStyle name="Separador de milhares 2 2 6 2 2" xfId="1383" xr:uid="{00000000-0005-0000-0000-0000FB010000}"/>
    <cellStyle name="Separador de milhares 2 2 6 3" xfId="1125" xr:uid="{00000000-0005-0000-0000-0000FC010000}"/>
    <cellStyle name="Separador de milhares 2 2 7" xfId="393" xr:uid="{00000000-0005-0000-0000-0000FD010000}"/>
    <cellStyle name="Separador de milhares 2 2 7 2" xfId="807" xr:uid="{00000000-0005-0000-0000-0000FE010000}"/>
    <cellStyle name="Separador de milhares 2 2 7 2 2" xfId="1417" xr:uid="{00000000-0005-0000-0000-0000FF010000}"/>
    <cellStyle name="Separador de milhares 2 2 7 3" xfId="1159" xr:uid="{00000000-0005-0000-0000-000000020000}"/>
    <cellStyle name="Separador de milhares 2 2 8" xfId="571" xr:uid="{00000000-0005-0000-0000-000001020000}"/>
    <cellStyle name="Separador de milhares 2 2 8 2" xfId="1271" xr:uid="{00000000-0005-0000-0000-000002020000}"/>
    <cellStyle name="Separador de milhares 2 2 9" xfId="1000" xr:uid="{00000000-0005-0000-0000-000003020000}"/>
    <cellStyle name="Separador de milhares 2 3" xfId="150" xr:uid="{00000000-0005-0000-0000-000004020000}"/>
    <cellStyle name="Separador de milhares 2 3 2" xfId="258" xr:uid="{00000000-0005-0000-0000-000005020000}"/>
    <cellStyle name="Separador de milhares 2 3 2 2" xfId="494" xr:uid="{00000000-0005-0000-0000-000006020000}"/>
    <cellStyle name="Separador de milhares 2 3 2 2 2" xfId="908" xr:uid="{00000000-0005-0000-0000-000007020000}"/>
    <cellStyle name="Separador de milhares 2 3 2 2 2 2" xfId="1484" xr:uid="{00000000-0005-0000-0000-000008020000}"/>
    <cellStyle name="Separador de milhares 2 3 2 2 3" xfId="1226" xr:uid="{00000000-0005-0000-0000-000009020000}"/>
    <cellStyle name="Separador de milhares 2 3 2 3" xfId="672" xr:uid="{00000000-0005-0000-0000-00000A020000}"/>
    <cellStyle name="Separador de milhares 2 3 2 3 2" xfId="1338" xr:uid="{00000000-0005-0000-0000-00000B020000}"/>
    <cellStyle name="Separador de milhares 2 3 2 4" xfId="1002" xr:uid="{00000000-0005-0000-0000-00000C020000}"/>
    <cellStyle name="Separador de milhares 2 3 2 5" xfId="1080" xr:uid="{00000000-0005-0000-0000-00000D020000}"/>
    <cellStyle name="Separador de milhares 2 3 3" xfId="450" xr:uid="{00000000-0005-0000-0000-00000E020000}"/>
    <cellStyle name="Separador de milhares 2 3 3 2" xfId="864" xr:uid="{00000000-0005-0000-0000-00000F020000}"/>
    <cellStyle name="Separador de milhares 2 3 3 2 2" xfId="1451" xr:uid="{00000000-0005-0000-0000-000010020000}"/>
    <cellStyle name="Separador de milhares 2 3 3 3" xfId="1193" xr:uid="{00000000-0005-0000-0000-000011020000}"/>
    <cellStyle name="Separador de milhares 2 3 4" xfId="628" xr:uid="{00000000-0005-0000-0000-000012020000}"/>
    <cellStyle name="Separador de milhares 2 3 4 2" xfId="1305" xr:uid="{00000000-0005-0000-0000-000013020000}"/>
    <cellStyle name="Separador de milhares 2 3 5" xfId="1001" xr:uid="{00000000-0005-0000-0000-000014020000}"/>
    <cellStyle name="Separador de milhares 2 3 6" xfId="1047" xr:uid="{00000000-0005-0000-0000-000015020000}"/>
    <cellStyle name="Separador de milhares 2 4" xfId="999" xr:uid="{00000000-0005-0000-0000-000016020000}"/>
    <cellStyle name="Separador de milhares 3" xfId="64" xr:uid="{00000000-0005-0000-0000-000017020000}"/>
    <cellStyle name="Separador de milhares 3 2" xfId="236" xr:uid="{00000000-0005-0000-0000-000018020000}"/>
    <cellStyle name="Separador de milhares 3 2 2" xfId="320" xr:uid="{00000000-0005-0000-0000-000019020000}"/>
    <cellStyle name="Separador de milhares 3 2 2 2" xfId="556" xr:uid="{00000000-0005-0000-0000-00001A020000}"/>
    <cellStyle name="Separador de milhares 3 2 2 2 2" xfId="970" xr:uid="{00000000-0005-0000-0000-00001B020000}"/>
    <cellStyle name="Separador de milhares 3 2 2 2 2 2" xfId="1521" xr:uid="{00000000-0005-0000-0000-00001C020000}"/>
    <cellStyle name="Separador de milhares 3 2 2 2 3" xfId="1263" xr:uid="{00000000-0005-0000-0000-00001D020000}"/>
    <cellStyle name="Separador de milhares 3 2 2 3" xfId="734" xr:uid="{00000000-0005-0000-0000-00001E020000}"/>
    <cellStyle name="Separador de milhares 3 2 2 3 2" xfId="1375" xr:uid="{00000000-0005-0000-0000-00001F020000}"/>
    <cellStyle name="Separador de milhares 3 2 2 4" xfId="1117" xr:uid="{00000000-0005-0000-0000-000020020000}"/>
    <cellStyle name="Separador de milhares 3 2 3" xfId="481" xr:uid="{00000000-0005-0000-0000-000021020000}"/>
    <cellStyle name="Separador de milhares 3 2 3 2" xfId="895" xr:uid="{00000000-0005-0000-0000-000022020000}"/>
    <cellStyle name="Separador de milhares 3 2 3 2 2" xfId="1472" xr:uid="{00000000-0005-0000-0000-000023020000}"/>
    <cellStyle name="Separador de milhares 3 2 3 3" xfId="1214" xr:uid="{00000000-0005-0000-0000-000024020000}"/>
    <cellStyle name="Separador de milhares 3 2 4" xfId="659" xr:uid="{00000000-0005-0000-0000-000025020000}"/>
    <cellStyle name="Separador de milhares 3 2 4 2" xfId="1326" xr:uid="{00000000-0005-0000-0000-000026020000}"/>
    <cellStyle name="Separador de milhares 3 2 5" xfId="1004" xr:uid="{00000000-0005-0000-0000-000027020000}"/>
    <cellStyle name="Separador de milhares 3 2 6" xfId="1068" xr:uid="{00000000-0005-0000-0000-000028020000}"/>
    <cellStyle name="Separador de milhares 3 3" xfId="1005" xr:uid="{00000000-0005-0000-0000-000029020000}"/>
    <cellStyle name="Separador de milhares 3 4" xfId="1003" xr:uid="{00000000-0005-0000-0000-00002A020000}"/>
    <cellStyle name="Separador de milhares 4" xfId="1006" xr:uid="{00000000-0005-0000-0000-00002B020000}"/>
    <cellStyle name="Separador de milhares 5" xfId="1007" xr:uid="{00000000-0005-0000-0000-00002C020000}"/>
    <cellStyle name="Sepavador de milhares [0]_Pasta2" xfId="65" xr:uid="{00000000-0005-0000-0000-00002D020000}"/>
    <cellStyle name="Texto de Aviso" xfId="66" builtinId="11" customBuiltin="1"/>
    <cellStyle name="Texto de Aviso 2" xfId="237" xr:uid="{00000000-0005-0000-0000-00002F020000}"/>
    <cellStyle name="Texto Explicativo" xfId="67" builtinId="53" customBuiltin="1"/>
    <cellStyle name="Texto Explicativo 2" xfId="238" xr:uid="{00000000-0005-0000-0000-000031020000}"/>
    <cellStyle name="Título" xfId="68" builtinId="15" customBuiltin="1"/>
    <cellStyle name="Título 1" xfId="69" builtinId="16" customBuiltin="1"/>
    <cellStyle name="Título 1 2" xfId="239" xr:uid="{00000000-0005-0000-0000-000034020000}"/>
    <cellStyle name="Título 2" xfId="70" builtinId="17" customBuiltin="1"/>
    <cellStyle name="Título 2 2" xfId="240" xr:uid="{00000000-0005-0000-0000-000036020000}"/>
    <cellStyle name="Título 3" xfId="71" builtinId="18" customBuiltin="1"/>
    <cellStyle name="Título 3 2" xfId="241" xr:uid="{00000000-0005-0000-0000-000038020000}"/>
    <cellStyle name="Título 3 2 12" xfId="106" xr:uid="{00000000-0005-0000-0000-000039020000}"/>
    <cellStyle name="Título 4" xfId="72" builtinId="19" customBuiltin="1"/>
    <cellStyle name="Título 4 2" xfId="242" xr:uid="{00000000-0005-0000-0000-00003B020000}"/>
    <cellStyle name="Título 5" xfId="243" xr:uid="{00000000-0005-0000-0000-00003C020000}"/>
    <cellStyle name="Total" xfId="73" builtinId="25" customBuiltin="1"/>
    <cellStyle name="Total 2" xfId="244" xr:uid="{00000000-0005-0000-0000-00003E020000}"/>
    <cellStyle name="Vírgula" xfId="74" builtinId="3"/>
    <cellStyle name="Vírgula 10" xfId="139" xr:uid="{00000000-0005-0000-0000-000040020000}"/>
    <cellStyle name="Vírgula 10 2" xfId="442" xr:uid="{00000000-0005-0000-0000-000041020000}"/>
    <cellStyle name="Vírgula 10 2 2" xfId="856" xr:uid="{00000000-0005-0000-0000-000042020000}"/>
    <cellStyle name="Vírgula 10 2 2 2" xfId="1446" xr:uid="{00000000-0005-0000-0000-000043020000}"/>
    <cellStyle name="Vírgula 10 2 3" xfId="1188" xr:uid="{00000000-0005-0000-0000-000044020000}"/>
    <cellStyle name="Vírgula 10 3" xfId="620" xr:uid="{00000000-0005-0000-0000-000045020000}"/>
    <cellStyle name="Vírgula 10 3 2" xfId="1300" xr:uid="{00000000-0005-0000-0000-000046020000}"/>
    <cellStyle name="Vírgula 10 4" xfId="1042" xr:uid="{00000000-0005-0000-0000-000047020000}"/>
    <cellStyle name="Vírgula 11" xfId="168" xr:uid="{00000000-0005-0000-0000-000048020000}"/>
    <cellStyle name="Vírgula 11 2" xfId="467" xr:uid="{00000000-0005-0000-0000-000049020000}"/>
    <cellStyle name="Vírgula 11 2 2" xfId="881" xr:uid="{00000000-0005-0000-0000-00004A020000}"/>
    <cellStyle name="Vírgula 11 2 2 2" xfId="1465" xr:uid="{00000000-0005-0000-0000-00004B020000}"/>
    <cellStyle name="Vírgula 11 2 3" xfId="1207" xr:uid="{00000000-0005-0000-0000-00004C020000}"/>
    <cellStyle name="Vírgula 11 3" xfId="645" xr:uid="{00000000-0005-0000-0000-00004D020000}"/>
    <cellStyle name="Vírgula 11 3 2" xfId="1319" xr:uid="{00000000-0005-0000-0000-00004E020000}"/>
    <cellStyle name="Vírgula 11 4" xfId="1061" xr:uid="{00000000-0005-0000-0000-00004F020000}"/>
    <cellStyle name="Vírgula 12" xfId="264" xr:uid="{00000000-0005-0000-0000-000050020000}"/>
    <cellStyle name="Vírgula 12 2" xfId="500" xr:uid="{00000000-0005-0000-0000-000051020000}"/>
    <cellStyle name="Vírgula 12 2 2" xfId="914" xr:uid="{00000000-0005-0000-0000-000052020000}"/>
    <cellStyle name="Vírgula 12 2 2 2" xfId="1486" xr:uid="{00000000-0005-0000-0000-000053020000}"/>
    <cellStyle name="Vírgula 12 2 3" xfId="1228" xr:uid="{00000000-0005-0000-0000-000054020000}"/>
    <cellStyle name="Vírgula 12 3" xfId="678" xr:uid="{00000000-0005-0000-0000-000055020000}"/>
    <cellStyle name="Vírgula 12 3 2" xfId="1340" xr:uid="{00000000-0005-0000-0000-000056020000}"/>
    <cellStyle name="Vírgula 12 4" xfId="1082" xr:uid="{00000000-0005-0000-0000-000057020000}"/>
    <cellStyle name="Vírgula 13" xfId="263" xr:uid="{00000000-0005-0000-0000-000058020000}"/>
    <cellStyle name="Vírgula 13 2" xfId="499" xr:uid="{00000000-0005-0000-0000-000059020000}"/>
    <cellStyle name="Vírgula 13 2 2" xfId="913" xr:uid="{00000000-0005-0000-0000-00005A020000}"/>
    <cellStyle name="Vírgula 13 2 2 2" xfId="1485" xr:uid="{00000000-0005-0000-0000-00005B020000}"/>
    <cellStyle name="Vírgula 13 2 3" xfId="1227" xr:uid="{00000000-0005-0000-0000-00005C020000}"/>
    <cellStyle name="Vírgula 13 3" xfId="677" xr:uid="{00000000-0005-0000-0000-00005D020000}"/>
    <cellStyle name="Vírgula 13 3 2" xfId="1339" xr:uid="{00000000-0005-0000-0000-00005E020000}"/>
    <cellStyle name="Vírgula 13 4" xfId="1081" xr:uid="{00000000-0005-0000-0000-00005F020000}"/>
    <cellStyle name="Vírgula 14" xfId="326" xr:uid="{00000000-0005-0000-0000-000060020000}"/>
    <cellStyle name="Vírgula 14 2" xfId="740" xr:uid="{00000000-0005-0000-0000-000061020000}"/>
    <cellStyle name="Vírgula 14 2 2" xfId="1378" xr:uid="{00000000-0005-0000-0000-000062020000}"/>
    <cellStyle name="Vírgula 14 3" xfId="1120" xr:uid="{00000000-0005-0000-0000-000063020000}"/>
    <cellStyle name="Vírgula 15" xfId="384" xr:uid="{00000000-0005-0000-0000-000064020000}"/>
    <cellStyle name="Vírgula 15 2" xfId="798" xr:uid="{00000000-0005-0000-0000-000065020000}"/>
    <cellStyle name="Vírgula 15 2 2" xfId="1412" xr:uid="{00000000-0005-0000-0000-000066020000}"/>
    <cellStyle name="Vírgula 15 3" xfId="1154" xr:uid="{00000000-0005-0000-0000-000067020000}"/>
    <cellStyle name="Vírgula 16" xfId="562" xr:uid="{00000000-0005-0000-0000-000068020000}"/>
    <cellStyle name="Vírgula 16 2" xfId="1266" xr:uid="{00000000-0005-0000-0000-000069020000}"/>
    <cellStyle name="Vírgula 17" xfId="976" xr:uid="{00000000-0005-0000-0000-00006A020000}"/>
    <cellStyle name="Vírgula 17 2" xfId="1525" xr:uid="{00000000-0005-0000-0000-00006B020000}"/>
    <cellStyle name="Vírgula 18" xfId="980" xr:uid="{00000000-0005-0000-0000-00006C020000}"/>
    <cellStyle name="Vírgula 18 2" xfId="1528" xr:uid="{00000000-0005-0000-0000-00006D020000}"/>
    <cellStyle name="Vírgula 19" xfId="1008" xr:uid="{00000000-0005-0000-0000-00006E020000}"/>
    <cellStyle name="Vírgula 2" xfId="75" xr:uid="{00000000-0005-0000-0000-00006F020000}"/>
    <cellStyle name="Vírgula 2 10" xfId="385" xr:uid="{00000000-0005-0000-0000-000070020000}"/>
    <cellStyle name="Vírgula 2 10 2" xfId="799" xr:uid="{00000000-0005-0000-0000-000071020000}"/>
    <cellStyle name="Vírgula 2 10 2 2" xfId="1413" xr:uid="{00000000-0005-0000-0000-000072020000}"/>
    <cellStyle name="Vírgula 2 10 3" xfId="1155" xr:uid="{00000000-0005-0000-0000-000073020000}"/>
    <cellStyle name="Vírgula 2 11" xfId="563" xr:uid="{00000000-0005-0000-0000-000074020000}"/>
    <cellStyle name="Vírgula 2 11 2" xfId="1267" xr:uid="{00000000-0005-0000-0000-000075020000}"/>
    <cellStyle name="Vírgula 2 12" xfId="975" xr:uid="{00000000-0005-0000-0000-000076020000}"/>
    <cellStyle name="Vírgula 2 12 2" xfId="1524" xr:uid="{00000000-0005-0000-0000-000077020000}"/>
    <cellStyle name="Vírgula 2 13" xfId="979" xr:uid="{00000000-0005-0000-0000-000078020000}"/>
    <cellStyle name="Vírgula 2 13 2" xfId="1527" xr:uid="{00000000-0005-0000-0000-000079020000}"/>
    <cellStyle name="Vírgula 2 14" xfId="1009" xr:uid="{00000000-0005-0000-0000-00007A020000}"/>
    <cellStyle name="Vírgula 2 2" xfId="76" xr:uid="{00000000-0005-0000-0000-00007B020000}"/>
    <cellStyle name="Vírgula 2 2 10" xfId="564" xr:uid="{00000000-0005-0000-0000-00007C020000}"/>
    <cellStyle name="Vírgula 2 2 10 2" xfId="1268" xr:uid="{00000000-0005-0000-0000-00007D020000}"/>
    <cellStyle name="Vírgula 2 2 11" xfId="977" xr:uid="{00000000-0005-0000-0000-00007E020000}"/>
    <cellStyle name="Vírgula 2 2 11 2" xfId="1526" xr:uid="{00000000-0005-0000-0000-00007F020000}"/>
    <cellStyle name="Vírgula 2 2 12" xfId="1010" xr:uid="{00000000-0005-0000-0000-000080020000}"/>
    <cellStyle name="Vírgula 2 2 2" xfId="91" xr:uid="{00000000-0005-0000-0000-000081020000}"/>
    <cellStyle name="Vírgula 2 2 2 2" xfId="122" xr:uid="{00000000-0005-0000-0000-000082020000}"/>
    <cellStyle name="Vírgula 2 2 2 2 2" xfId="305" xr:uid="{00000000-0005-0000-0000-000083020000}"/>
    <cellStyle name="Vírgula 2 2 2 2 2 2" xfId="541" xr:uid="{00000000-0005-0000-0000-000084020000}"/>
    <cellStyle name="Vírgula 2 2 2 2 2 2 2" xfId="955" xr:uid="{00000000-0005-0000-0000-000085020000}"/>
    <cellStyle name="Vírgula 2 2 2 2 2 2 2 2" xfId="1511" xr:uid="{00000000-0005-0000-0000-000086020000}"/>
    <cellStyle name="Vírgula 2 2 2 2 2 2 3" xfId="1253" xr:uid="{00000000-0005-0000-0000-000087020000}"/>
    <cellStyle name="Vírgula 2 2 2 2 2 3" xfId="719" xr:uid="{00000000-0005-0000-0000-000088020000}"/>
    <cellStyle name="Vírgula 2 2 2 2 2 3 2" xfId="1365" xr:uid="{00000000-0005-0000-0000-000089020000}"/>
    <cellStyle name="Vírgula 2 2 2 2 2 4" xfId="1107" xr:uid="{00000000-0005-0000-0000-00008A020000}"/>
    <cellStyle name="Vírgula 2 2 2 2 3" xfId="367" xr:uid="{00000000-0005-0000-0000-00008B020000}"/>
    <cellStyle name="Vírgula 2 2 2 2 3 2" xfId="781" xr:uid="{00000000-0005-0000-0000-00008C020000}"/>
    <cellStyle name="Vírgula 2 2 2 2 3 2 2" xfId="1403" xr:uid="{00000000-0005-0000-0000-00008D020000}"/>
    <cellStyle name="Vírgula 2 2 2 2 3 3" xfId="1145" xr:uid="{00000000-0005-0000-0000-00008E020000}"/>
    <cellStyle name="Vírgula 2 2 2 2 4" xfId="425" xr:uid="{00000000-0005-0000-0000-00008F020000}"/>
    <cellStyle name="Vírgula 2 2 2 2 4 2" xfId="839" xr:uid="{00000000-0005-0000-0000-000090020000}"/>
    <cellStyle name="Vírgula 2 2 2 2 4 2 2" xfId="1437" xr:uid="{00000000-0005-0000-0000-000091020000}"/>
    <cellStyle name="Vírgula 2 2 2 2 4 3" xfId="1179" xr:uid="{00000000-0005-0000-0000-000092020000}"/>
    <cellStyle name="Vírgula 2 2 2 2 5" xfId="603" xr:uid="{00000000-0005-0000-0000-000093020000}"/>
    <cellStyle name="Vírgula 2 2 2 2 5 2" xfId="1291" xr:uid="{00000000-0005-0000-0000-000094020000}"/>
    <cellStyle name="Vírgula 2 2 2 2 6" xfId="1033" xr:uid="{00000000-0005-0000-0000-000095020000}"/>
    <cellStyle name="Vírgula 2 2 2 3" xfId="163" xr:uid="{00000000-0005-0000-0000-000096020000}"/>
    <cellStyle name="Vírgula 2 2 2 3 2" xfId="463" xr:uid="{00000000-0005-0000-0000-000097020000}"/>
    <cellStyle name="Vírgula 2 2 2 3 2 2" xfId="877" xr:uid="{00000000-0005-0000-0000-000098020000}"/>
    <cellStyle name="Vírgula 2 2 2 3 2 2 2" xfId="1461" xr:uid="{00000000-0005-0000-0000-000099020000}"/>
    <cellStyle name="Vírgula 2 2 2 3 2 3" xfId="1203" xr:uid="{00000000-0005-0000-0000-00009A020000}"/>
    <cellStyle name="Vírgula 2 2 2 3 3" xfId="641" xr:uid="{00000000-0005-0000-0000-00009B020000}"/>
    <cellStyle name="Vírgula 2 2 2 3 3 2" xfId="1315" xr:uid="{00000000-0005-0000-0000-00009C020000}"/>
    <cellStyle name="Vírgula 2 2 2 3 4" xfId="1057" xr:uid="{00000000-0005-0000-0000-00009D020000}"/>
    <cellStyle name="Vírgula 2 2 2 4" xfId="245" xr:uid="{00000000-0005-0000-0000-00009E020000}"/>
    <cellStyle name="Vírgula 2 2 2 4 2" xfId="482" xr:uid="{00000000-0005-0000-0000-00009F020000}"/>
    <cellStyle name="Vírgula 2 2 2 4 2 2" xfId="896" xr:uid="{00000000-0005-0000-0000-0000A0020000}"/>
    <cellStyle name="Vírgula 2 2 2 4 2 2 2" xfId="1473" xr:uid="{00000000-0005-0000-0000-0000A1020000}"/>
    <cellStyle name="Vírgula 2 2 2 4 2 3" xfId="1215" xr:uid="{00000000-0005-0000-0000-0000A2020000}"/>
    <cellStyle name="Vírgula 2 2 2 4 3" xfId="660" xr:uid="{00000000-0005-0000-0000-0000A3020000}"/>
    <cellStyle name="Vírgula 2 2 2 4 3 2" xfId="1327" xr:uid="{00000000-0005-0000-0000-0000A4020000}"/>
    <cellStyle name="Vírgula 2 2 2 4 4" xfId="1069" xr:uid="{00000000-0005-0000-0000-0000A5020000}"/>
    <cellStyle name="Vírgula 2 2 2 5" xfId="276" xr:uid="{00000000-0005-0000-0000-0000A6020000}"/>
    <cellStyle name="Vírgula 2 2 2 5 2" xfId="512" xr:uid="{00000000-0005-0000-0000-0000A7020000}"/>
    <cellStyle name="Vírgula 2 2 2 5 2 2" xfId="926" xr:uid="{00000000-0005-0000-0000-0000A8020000}"/>
    <cellStyle name="Vírgula 2 2 2 5 2 2 2" xfId="1494" xr:uid="{00000000-0005-0000-0000-0000A9020000}"/>
    <cellStyle name="Vírgula 2 2 2 5 2 3" xfId="1236" xr:uid="{00000000-0005-0000-0000-0000AA020000}"/>
    <cellStyle name="Vírgula 2 2 2 5 3" xfId="690" xr:uid="{00000000-0005-0000-0000-0000AB020000}"/>
    <cellStyle name="Vírgula 2 2 2 5 3 2" xfId="1348" xr:uid="{00000000-0005-0000-0000-0000AC020000}"/>
    <cellStyle name="Vírgula 2 2 2 5 4" xfId="1090" xr:uid="{00000000-0005-0000-0000-0000AD020000}"/>
    <cellStyle name="Vírgula 2 2 2 6" xfId="338" xr:uid="{00000000-0005-0000-0000-0000AE020000}"/>
    <cellStyle name="Vírgula 2 2 2 6 2" xfId="752" xr:uid="{00000000-0005-0000-0000-0000AF020000}"/>
    <cellStyle name="Vírgula 2 2 2 6 2 2" xfId="1386" xr:uid="{00000000-0005-0000-0000-0000B0020000}"/>
    <cellStyle name="Vírgula 2 2 2 6 3" xfId="1128" xr:uid="{00000000-0005-0000-0000-0000B1020000}"/>
    <cellStyle name="Vírgula 2 2 2 7" xfId="396" xr:uid="{00000000-0005-0000-0000-0000B2020000}"/>
    <cellStyle name="Vírgula 2 2 2 7 2" xfId="810" xr:uid="{00000000-0005-0000-0000-0000B3020000}"/>
    <cellStyle name="Vírgula 2 2 2 7 2 2" xfId="1420" xr:uid="{00000000-0005-0000-0000-0000B4020000}"/>
    <cellStyle name="Vírgula 2 2 2 7 3" xfId="1162" xr:uid="{00000000-0005-0000-0000-0000B5020000}"/>
    <cellStyle name="Vírgula 2 2 2 8" xfId="574" xr:uid="{00000000-0005-0000-0000-0000B6020000}"/>
    <cellStyle name="Vírgula 2 2 2 8 2" xfId="1274" xr:uid="{00000000-0005-0000-0000-0000B7020000}"/>
    <cellStyle name="Vírgula 2 2 2 9" xfId="1016" xr:uid="{00000000-0005-0000-0000-0000B8020000}"/>
    <cellStyle name="Vírgula 2 2 3" xfId="102" xr:uid="{00000000-0005-0000-0000-0000B9020000}"/>
    <cellStyle name="Vírgula 2 2 3 2" xfId="132" xr:uid="{00000000-0005-0000-0000-0000BA020000}"/>
    <cellStyle name="Vírgula 2 2 3 2 2" xfId="315" xr:uid="{00000000-0005-0000-0000-0000BB020000}"/>
    <cellStyle name="Vírgula 2 2 3 2 2 2" xfId="551" xr:uid="{00000000-0005-0000-0000-0000BC020000}"/>
    <cellStyle name="Vírgula 2 2 3 2 2 2 2" xfId="965" xr:uid="{00000000-0005-0000-0000-0000BD020000}"/>
    <cellStyle name="Vírgula 2 2 3 2 2 2 2 2" xfId="1517" xr:uid="{00000000-0005-0000-0000-0000BE020000}"/>
    <cellStyle name="Vírgula 2 2 3 2 2 2 3" xfId="1259" xr:uid="{00000000-0005-0000-0000-0000BF020000}"/>
    <cellStyle name="Vírgula 2 2 3 2 2 3" xfId="729" xr:uid="{00000000-0005-0000-0000-0000C0020000}"/>
    <cellStyle name="Vírgula 2 2 3 2 2 3 2" xfId="1371" xr:uid="{00000000-0005-0000-0000-0000C1020000}"/>
    <cellStyle name="Vírgula 2 2 3 2 2 4" xfId="1113" xr:uid="{00000000-0005-0000-0000-0000C2020000}"/>
    <cellStyle name="Vírgula 2 2 3 2 3" xfId="377" xr:uid="{00000000-0005-0000-0000-0000C3020000}"/>
    <cellStyle name="Vírgula 2 2 3 2 3 2" xfId="791" xr:uid="{00000000-0005-0000-0000-0000C4020000}"/>
    <cellStyle name="Vírgula 2 2 3 2 3 2 2" xfId="1409" xr:uid="{00000000-0005-0000-0000-0000C5020000}"/>
    <cellStyle name="Vírgula 2 2 3 2 3 3" xfId="1151" xr:uid="{00000000-0005-0000-0000-0000C6020000}"/>
    <cellStyle name="Vírgula 2 2 3 2 4" xfId="435" xr:uid="{00000000-0005-0000-0000-0000C7020000}"/>
    <cellStyle name="Vírgula 2 2 3 2 4 2" xfId="849" xr:uid="{00000000-0005-0000-0000-0000C8020000}"/>
    <cellStyle name="Vírgula 2 2 3 2 4 2 2" xfId="1443" xr:uid="{00000000-0005-0000-0000-0000C9020000}"/>
    <cellStyle name="Vírgula 2 2 3 2 4 3" xfId="1185" xr:uid="{00000000-0005-0000-0000-0000CA020000}"/>
    <cellStyle name="Vírgula 2 2 3 2 5" xfId="613" xr:uid="{00000000-0005-0000-0000-0000CB020000}"/>
    <cellStyle name="Vírgula 2 2 3 2 5 2" xfId="1297" xr:uid="{00000000-0005-0000-0000-0000CC020000}"/>
    <cellStyle name="Vírgula 2 2 3 2 6" xfId="1039" xr:uid="{00000000-0005-0000-0000-0000CD020000}"/>
    <cellStyle name="Vírgula 2 2 3 3" xfId="153" xr:uid="{00000000-0005-0000-0000-0000CE020000}"/>
    <cellStyle name="Vírgula 2 2 3 3 2" xfId="453" xr:uid="{00000000-0005-0000-0000-0000CF020000}"/>
    <cellStyle name="Vírgula 2 2 3 3 2 2" xfId="867" xr:uid="{00000000-0005-0000-0000-0000D0020000}"/>
    <cellStyle name="Vírgula 2 2 3 3 2 2 2" xfId="1454" xr:uid="{00000000-0005-0000-0000-0000D1020000}"/>
    <cellStyle name="Vírgula 2 2 3 3 2 3" xfId="1196" xr:uid="{00000000-0005-0000-0000-0000D2020000}"/>
    <cellStyle name="Vírgula 2 2 3 3 3" xfId="631" xr:uid="{00000000-0005-0000-0000-0000D3020000}"/>
    <cellStyle name="Vírgula 2 2 3 3 3 2" xfId="1308" xr:uid="{00000000-0005-0000-0000-0000D4020000}"/>
    <cellStyle name="Vírgula 2 2 3 3 4" xfId="1050" xr:uid="{00000000-0005-0000-0000-0000D5020000}"/>
    <cellStyle name="Vírgula 2 2 3 4" xfId="286" xr:uid="{00000000-0005-0000-0000-0000D6020000}"/>
    <cellStyle name="Vírgula 2 2 3 4 2" xfId="522" xr:uid="{00000000-0005-0000-0000-0000D7020000}"/>
    <cellStyle name="Vírgula 2 2 3 4 2 2" xfId="936" xr:uid="{00000000-0005-0000-0000-0000D8020000}"/>
    <cellStyle name="Vírgula 2 2 3 4 2 2 2" xfId="1500" xr:uid="{00000000-0005-0000-0000-0000D9020000}"/>
    <cellStyle name="Vírgula 2 2 3 4 2 3" xfId="1242" xr:uid="{00000000-0005-0000-0000-0000DA020000}"/>
    <cellStyle name="Vírgula 2 2 3 4 3" xfId="700" xr:uid="{00000000-0005-0000-0000-0000DB020000}"/>
    <cellStyle name="Vírgula 2 2 3 4 3 2" xfId="1354" xr:uid="{00000000-0005-0000-0000-0000DC020000}"/>
    <cellStyle name="Vírgula 2 2 3 4 4" xfId="1096" xr:uid="{00000000-0005-0000-0000-0000DD020000}"/>
    <cellStyle name="Vírgula 2 2 3 5" xfId="348" xr:uid="{00000000-0005-0000-0000-0000DE020000}"/>
    <cellStyle name="Vírgula 2 2 3 5 2" xfId="762" xr:uid="{00000000-0005-0000-0000-0000DF020000}"/>
    <cellStyle name="Vírgula 2 2 3 5 2 2" xfId="1392" xr:uid="{00000000-0005-0000-0000-0000E0020000}"/>
    <cellStyle name="Vírgula 2 2 3 5 3" xfId="1134" xr:uid="{00000000-0005-0000-0000-0000E1020000}"/>
    <cellStyle name="Vírgula 2 2 3 6" xfId="406" xr:uid="{00000000-0005-0000-0000-0000E2020000}"/>
    <cellStyle name="Vírgula 2 2 3 6 2" xfId="820" xr:uid="{00000000-0005-0000-0000-0000E3020000}"/>
    <cellStyle name="Vírgula 2 2 3 6 2 2" xfId="1426" xr:uid="{00000000-0005-0000-0000-0000E4020000}"/>
    <cellStyle name="Vírgula 2 2 3 6 3" xfId="1168" xr:uid="{00000000-0005-0000-0000-0000E5020000}"/>
    <cellStyle name="Vírgula 2 2 3 7" xfId="584" xr:uid="{00000000-0005-0000-0000-0000E6020000}"/>
    <cellStyle name="Vírgula 2 2 3 7 2" xfId="1280" xr:uid="{00000000-0005-0000-0000-0000E7020000}"/>
    <cellStyle name="Vírgula 2 2 3 8" xfId="1022" xr:uid="{00000000-0005-0000-0000-0000E8020000}"/>
    <cellStyle name="Vírgula 2 2 4" xfId="112" xr:uid="{00000000-0005-0000-0000-0000E9020000}"/>
    <cellStyle name="Vírgula 2 2 4 2" xfId="295" xr:uid="{00000000-0005-0000-0000-0000EA020000}"/>
    <cellStyle name="Vírgula 2 2 4 2 2" xfId="531" xr:uid="{00000000-0005-0000-0000-0000EB020000}"/>
    <cellStyle name="Vírgula 2 2 4 2 2 2" xfId="945" xr:uid="{00000000-0005-0000-0000-0000EC020000}"/>
    <cellStyle name="Vírgula 2 2 4 2 2 2 2" xfId="1505" xr:uid="{00000000-0005-0000-0000-0000ED020000}"/>
    <cellStyle name="Vírgula 2 2 4 2 2 3" xfId="1247" xr:uid="{00000000-0005-0000-0000-0000EE020000}"/>
    <cellStyle name="Vírgula 2 2 4 2 3" xfId="709" xr:uid="{00000000-0005-0000-0000-0000EF020000}"/>
    <cellStyle name="Vírgula 2 2 4 2 3 2" xfId="1359" xr:uid="{00000000-0005-0000-0000-0000F0020000}"/>
    <cellStyle name="Vírgula 2 2 4 2 4" xfId="1101" xr:uid="{00000000-0005-0000-0000-0000F1020000}"/>
    <cellStyle name="Vírgula 2 2 4 3" xfId="357" xr:uid="{00000000-0005-0000-0000-0000F2020000}"/>
    <cellStyle name="Vírgula 2 2 4 3 2" xfId="771" xr:uid="{00000000-0005-0000-0000-0000F3020000}"/>
    <cellStyle name="Vírgula 2 2 4 3 2 2" xfId="1397" xr:uid="{00000000-0005-0000-0000-0000F4020000}"/>
    <cellStyle name="Vírgula 2 2 4 3 3" xfId="1139" xr:uid="{00000000-0005-0000-0000-0000F5020000}"/>
    <cellStyle name="Vírgula 2 2 4 4" xfId="415" xr:uid="{00000000-0005-0000-0000-0000F6020000}"/>
    <cellStyle name="Vírgula 2 2 4 4 2" xfId="829" xr:uid="{00000000-0005-0000-0000-0000F7020000}"/>
    <cellStyle name="Vírgula 2 2 4 4 2 2" xfId="1431" xr:uid="{00000000-0005-0000-0000-0000F8020000}"/>
    <cellStyle name="Vírgula 2 2 4 4 3" xfId="1173" xr:uid="{00000000-0005-0000-0000-0000F9020000}"/>
    <cellStyle name="Vírgula 2 2 4 5" xfId="593" xr:uid="{00000000-0005-0000-0000-0000FA020000}"/>
    <cellStyle name="Vírgula 2 2 4 5 2" xfId="1285" xr:uid="{00000000-0005-0000-0000-0000FB020000}"/>
    <cellStyle name="Vírgula 2 2 4 6" xfId="1027" xr:uid="{00000000-0005-0000-0000-0000FC020000}"/>
    <cellStyle name="Vírgula 2 2 5" xfId="141" xr:uid="{00000000-0005-0000-0000-0000FD020000}"/>
    <cellStyle name="Vírgula 2 2 5 2" xfId="444" xr:uid="{00000000-0005-0000-0000-0000FE020000}"/>
    <cellStyle name="Vírgula 2 2 5 2 2" xfId="858" xr:uid="{00000000-0005-0000-0000-0000FF020000}"/>
    <cellStyle name="Vírgula 2 2 5 2 2 2" xfId="1448" xr:uid="{00000000-0005-0000-0000-000000030000}"/>
    <cellStyle name="Vírgula 2 2 5 2 3" xfId="1190" xr:uid="{00000000-0005-0000-0000-000001030000}"/>
    <cellStyle name="Vírgula 2 2 5 3" xfId="622" xr:uid="{00000000-0005-0000-0000-000002030000}"/>
    <cellStyle name="Vírgula 2 2 5 3 2" xfId="1302" xr:uid="{00000000-0005-0000-0000-000003030000}"/>
    <cellStyle name="Vírgula 2 2 5 4" xfId="1044" xr:uid="{00000000-0005-0000-0000-000004030000}"/>
    <cellStyle name="Vírgula 2 2 6" xfId="181" xr:uid="{00000000-0005-0000-0000-000005030000}"/>
    <cellStyle name="Vírgula 2 2 6 2" xfId="474" xr:uid="{00000000-0005-0000-0000-000006030000}"/>
    <cellStyle name="Vírgula 2 2 6 2 2" xfId="888" xr:uid="{00000000-0005-0000-0000-000007030000}"/>
    <cellStyle name="Vírgula 2 2 6 2 2 2" xfId="1469" xr:uid="{00000000-0005-0000-0000-000008030000}"/>
    <cellStyle name="Vírgula 2 2 6 2 3" xfId="1211" xr:uid="{00000000-0005-0000-0000-000009030000}"/>
    <cellStyle name="Vírgula 2 2 6 3" xfId="652" xr:uid="{00000000-0005-0000-0000-00000A030000}"/>
    <cellStyle name="Vírgula 2 2 6 3 2" xfId="1323" xr:uid="{00000000-0005-0000-0000-00000B030000}"/>
    <cellStyle name="Vírgula 2 2 6 4" xfId="1065" xr:uid="{00000000-0005-0000-0000-00000C030000}"/>
    <cellStyle name="Vírgula 2 2 7" xfId="266" xr:uid="{00000000-0005-0000-0000-00000D030000}"/>
    <cellStyle name="Vírgula 2 2 7 2" xfId="502" xr:uid="{00000000-0005-0000-0000-00000E030000}"/>
    <cellStyle name="Vírgula 2 2 7 2 2" xfId="916" xr:uid="{00000000-0005-0000-0000-00000F030000}"/>
    <cellStyle name="Vírgula 2 2 7 2 2 2" xfId="1488" xr:uid="{00000000-0005-0000-0000-000010030000}"/>
    <cellStyle name="Vírgula 2 2 7 2 3" xfId="1230" xr:uid="{00000000-0005-0000-0000-000011030000}"/>
    <cellStyle name="Vírgula 2 2 7 3" xfId="680" xr:uid="{00000000-0005-0000-0000-000012030000}"/>
    <cellStyle name="Vírgula 2 2 7 3 2" xfId="1342" xr:uid="{00000000-0005-0000-0000-000013030000}"/>
    <cellStyle name="Vírgula 2 2 7 4" xfId="1084" xr:uid="{00000000-0005-0000-0000-000014030000}"/>
    <cellStyle name="Vírgula 2 2 8" xfId="328" xr:uid="{00000000-0005-0000-0000-000015030000}"/>
    <cellStyle name="Vírgula 2 2 8 2" xfId="742" xr:uid="{00000000-0005-0000-0000-000016030000}"/>
    <cellStyle name="Vírgula 2 2 8 2 2" xfId="1380" xr:uid="{00000000-0005-0000-0000-000017030000}"/>
    <cellStyle name="Vírgula 2 2 8 3" xfId="1122" xr:uid="{00000000-0005-0000-0000-000018030000}"/>
    <cellStyle name="Vírgula 2 2 9" xfId="386" xr:uid="{00000000-0005-0000-0000-000019030000}"/>
    <cellStyle name="Vírgula 2 2 9 2" xfId="800" xr:uid="{00000000-0005-0000-0000-00001A030000}"/>
    <cellStyle name="Vírgula 2 2 9 2 2" xfId="1414" xr:uid="{00000000-0005-0000-0000-00001B030000}"/>
    <cellStyle name="Vírgula 2 2 9 3" xfId="1156" xr:uid="{00000000-0005-0000-0000-00001C030000}"/>
    <cellStyle name="Vírgula 2 3" xfId="90" xr:uid="{00000000-0005-0000-0000-00001D030000}"/>
    <cellStyle name="Vírgula 2 3 2" xfId="121" xr:uid="{00000000-0005-0000-0000-00001E030000}"/>
    <cellStyle name="Vírgula 2 3 2 2" xfId="304" xr:uid="{00000000-0005-0000-0000-00001F030000}"/>
    <cellStyle name="Vírgula 2 3 2 2 2" xfId="540" xr:uid="{00000000-0005-0000-0000-000020030000}"/>
    <cellStyle name="Vírgula 2 3 2 2 2 2" xfId="954" xr:uid="{00000000-0005-0000-0000-000021030000}"/>
    <cellStyle name="Vírgula 2 3 2 2 2 2 2" xfId="1510" xr:uid="{00000000-0005-0000-0000-000022030000}"/>
    <cellStyle name="Vírgula 2 3 2 2 2 3" xfId="1252" xr:uid="{00000000-0005-0000-0000-000023030000}"/>
    <cellStyle name="Vírgula 2 3 2 2 3" xfId="718" xr:uid="{00000000-0005-0000-0000-000024030000}"/>
    <cellStyle name="Vírgula 2 3 2 2 3 2" xfId="1364" xr:uid="{00000000-0005-0000-0000-000025030000}"/>
    <cellStyle name="Vírgula 2 3 2 2 4" xfId="1106" xr:uid="{00000000-0005-0000-0000-000026030000}"/>
    <cellStyle name="Vírgula 2 3 2 3" xfId="366" xr:uid="{00000000-0005-0000-0000-000027030000}"/>
    <cellStyle name="Vírgula 2 3 2 3 2" xfId="780" xr:uid="{00000000-0005-0000-0000-000028030000}"/>
    <cellStyle name="Vírgula 2 3 2 3 2 2" xfId="1402" xr:uid="{00000000-0005-0000-0000-000029030000}"/>
    <cellStyle name="Vírgula 2 3 2 3 3" xfId="1144" xr:uid="{00000000-0005-0000-0000-00002A030000}"/>
    <cellStyle name="Vírgula 2 3 2 4" xfId="424" xr:uid="{00000000-0005-0000-0000-00002B030000}"/>
    <cellStyle name="Vírgula 2 3 2 4 2" xfId="838" xr:uid="{00000000-0005-0000-0000-00002C030000}"/>
    <cellStyle name="Vírgula 2 3 2 4 2 2" xfId="1436" xr:uid="{00000000-0005-0000-0000-00002D030000}"/>
    <cellStyle name="Vírgula 2 3 2 4 3" xfId="1178" xr:uid="{00000000-0005-0000-0000-00002E030000}"/>
    <cellStyle name="Vírgula 2 3 2 5" xfId="602" xr:uid="{00000000-0005-0000-0000-00002F030000}"/>
    <cellStyle name="Vírgula 2 3 2 5 2" xfId="1290" xr:uid="{00000000-0005-0000-0000-000030030000}"/>
    <cellStyle name="Vírgula 2 3 2 6" xfId="1032" xr:uid="{00000000-0005-0000-0000-000031030000}"/>
    <cellStyle name="Vírgula 2 3 3" xfId="162" xr:uid="{00000000-0005-0000-0000-000032030000}"/>
    <cellStyle name="Vírgula 2 3 3 2" xfId="462" xr:uid="{00000000-0005-0000-0000-000033030000}"/>
    <cellStyle name="Vírgula 2 3 3 2 2" xfId="876" xr:uid="{00000000-0005-0000-0000-000034030000}"/>
    <cellStyle name="Vírgula 2 3 3 2 2 2" xfId="1460" xr:uid="{00000000-0005-0000-0000-000035030000}"/>
    <cellStyle name="Vírgula 2 3 3 2 3" xfId="1202" xr:uid="{00000000-0005-0000-0000-000036030000}"/>
    <cellStyle name="Vírgula 2 3 3 3" xfId="640" xr:uid="{00000000-0005-0000-0000-000037030000}"/>
    <cellStyle name="Vírgula 2 3 3 3 2" xfId="1314" xr:uid="{00000000-0005-0000-0000-000038030000}"/>
    <cellStyle name="Vírgula 2 3 3 4" xfId="1056" xr:uid="{00000000-0005-0000-0000-000039030000}"/>
    <cellStyle name="Vírgula 2 3 4" xfId="246" xr:uid="{00000000-0005-0000-0000-00003A030000}"/>
    <cellStyle name="Vírgula 2 3 4 2" xfId="483" xr:uid="{00000000-0005-0000-0000-00003B030000}"/>
    <cellStyle name="Vírgula 2 3 4 2 2" xfId="897" xr:uid="{00000000-0005-0000-0000-00003C030000}"/>
    <cellStyle name="Vírgula 2 3 4 2 2 2" xfId="1474" xr:uid="{00000000-0005-0000-0000-00003D030000}"/>
    <cellStyle name="Vírgula 2 3 4 2 3" xfId="1216" xr:uid="{00000000-0005-0000-0000-00003E030000}"/>
    <cellStyle name="Vírgula 2 3 4 3" xfId="661" xr:uid="{00000000-0005-0000-0000-00003F030000}"/>
    <cellStyle name="Vírgula 2 3 4 3 2" xfId="1328" xr:uid="{00000000-0005-0000-0000-000040030000}"/>
    <cellStyle name="Vírgula 2 3 4 4" xfId="1070" xr:uid="{00000000-0005-0000-0000-000041030000}"/>
    <cellStyle name="Vírgula 2 3 5" xfId="275" xr:uid="{00000000-0005-0000-0000-000042030000}"/>
    <cellStyle name="Vírgula 2 3 5 2" xfId="511" xr:uid="{00000000-0005-0000-0000-000043030000}"/>
    <cellStyle name="Vírgula 2 3 5 2 2" xfId="925" xr:uid="{00000000-0005-0000-0000-000044030000}"/>
    <cellStyle name="Vírgula 2 3 5 2 2 2" xfId="1493" xr:uid="{00000000-0005-0000-0000-000045030000}"/>
    <cellStyle name="Vírgula 2 3 5 2 3" xfId="1235" xr:uid="{00000000-0005-0000-0000-000046030000}"/>
    <cellStyle name="Vírgula 2 3 5 3" xfId="689" xr:uid="{00000000-0005-0000-0000-000047030000}"/>
    <cellStyle name="Vírgula 2 3 5 3 2" xfId="1347" xr:uid="{00000000-0005-0000-0000-000048030000}"/>
    <cellStyle name="Vírgula 2 3 5 4" xfId="1089" xr:uid="{00000000-0005-0000-0000-000049030000}"/>
    <cellStyle name="Vírgula 2 3 6" xfId="337" xr:uid="{00000000-0005-0000-0000-00004A030000}"/>
    <cellStyle name="Vírgula 2 3 6 2" xfId="751" xr:uid="{00000000-0005-0000-0000-00004B030000}"/>
    <cellStyle name="Vírgula 2 3 6 2 2" xfId="1385" xr:uid="{00000000-0005-0000-0000-00004C030000}"/>
    <cellStyle name="Vírgula 2 3 6 3" xfId="1127" xr:uid="{00000000-0005-0000-0000-00004D030000}"/>
    <cellStyle name="Vírgula 2 3 7" xfId="395" xr:uid="{00000000-0005-0000-0000-00004E030000}"/>
    <cellStyle name="Vírgula 2 3 7 2" xfId="809" xr:uid="{00000000-0005-0000-0000-00004F030000}"/>
    <cellStyle name="Vírgula 2 3 7 2 2" xfId="1419" xr:uid="{00000000-0005-0000-0000-000050030000}"/>
    <cellStyle name="Vírgula 2 3 7 3" xfId="1161" xr:uid="{00000000-0005-0000-0000-000051030000}"/>
    <cellStyle name="Vírgula 2 3 8" xfId="573" xr:uid="{00000000-0005-0000-0000-000052030000}"/>
    <cellStyle name="Vírgula 2 3 8 2" xfId="1273" xr:uid="{00000000-0005-0000-0000-000053030000}"/>
    <cellStyle name="Vírgula 2 3 9" xfId="1015" xr:uid="{00000000-0005-0000-0000-000054030000}"/>
    <cellStyle name="Vírgula 2 4" xfId="101" xr:uid="{00000000-0005-0000-0000-000055030000}"/>
    <cellStyle name="Vírgula 2 4 2" xfId="131" xr:uid="{00000000-0005-0000-0000-000056030000}"/>
    <cellStyle name="Vírgula 2 4 2 2" xfId="314" xr:uid="{00000000-0005-0000-0000-000057030000}"/>
    <cellStyle name="Vírgula 2 4 2 2 2" xfId="550" xr:uid="{00000000-0005-0000-0000-000058030000}"/>
    <cellStyle name="Vírgula 2 4 2 2 2 2" xfId="964" xr:uid="{00000000-0005-0000-0000-000059030000}"/>
    <cellStyle name="Vírgula 2 4 2 2 2 2 2" xfId="1516" xr:uid="{00000000-0005-0000-0000-00005A030000}"/>
    <cellStyle name="Vírgula 2 4 2 2 2 3" xfId="1258" xr:uid="{00000000-0005-0000-0000-00005B030000}"/>
    <cellStyle name="Vírgula 2 4 2 2 3" xfId="728" xr:uid="{00000000-0005-0000-0000-00005C030000}"/>
    <cellStyle name="Vírgula 2 4 2 2 3 2" xfId="1370" xr:uid="{00000000-0005-0000-0000-00005D030000}"/>
    <cellStyle name="Vírgula 2 4 2 2 4" xfId="1112" xr:uid="{00000000-0005-0000-0000-00005E030000}"/>
    <cellStyle name="Vírgula 2 4 2 3" xfId="376" xr:uid="{00000000-0005-0000-0000-00005F030000}"/>
    <cellStyle name="Vírgula 2 4 2 3 2" xfId="790" xr:uid="{00000000-0005-0000-0000-000060030000}"/>
    <cellStyle name="Vírgula 2 4 2 3 2 2" xfId="1408" xr:uid="{00000000-0005-0000-0000-000061030000}"/>
    <cellStyle name="Vírgula 2 4 2 3 3" xfId="1150" xr:uid="{00000000-0005-0000-0000-000062030000}"/>
    <cellStyle name="Vírgula 2 4 2 4" xfId="434" xr:uid="{00000000-0005-0000-0000-000063030000}"/>
    <cellStyle name="Vírgula 2 4 2 4 2" xfId="848" xr:uid="{00000000-0005-0000-0000-000064030000}"/>
    <cellStyle name="Vírgula 2 4 2 4 2 2" xfId="1442" xr:uid="{00000000-0005-0000-0000-000065030000}"/>
    <cellStyle name="Vírgula 2 4 2 4 3" xfId="1184" xr:uid="{00000000-0005-0000-0000-000066030000}"/>
    <cellStyle name="Vírgula 2 4 2 5" xfId="612" xr:uid="{00000000-0005-0000-0000-000067030000}"/>
    <cellStyle name="Vírgula 2 4 2 5 2" xfId="1296" xr:uid="{00000000-0005-0000-0000-000068030000}"/>
    <cellStyle name="Vírgula 2 4 2 6" xfId="1038" xr:uid="{00000000-0005-0000-0000-000069030000}"/>
    <cellStyle name="Vírgula 2 4 3" xfId="152" xr:uid="{00000000-0005-0000-0000-00006A030000}"/>
    <cellStyle name="Vírgula 2 4 3 2" xfId="452" xr:uid="{00000000-0005-0000-0000-00006B030000}"/>
    <cellStyle name="Vírgula 2 4 3 2 2" xfId="866" xr:uid="{00000000-0005-0000-0000-00006C030000}"/>
    <cellStyle name="Vírgula 2 4 3 2 2 2" xfId="1453" xr:uid="{00000000-0005-0000-0000-00006D030000}"/>
    <cellStyle name="Vírgula 2 4 3 2 3" xfId="1195" xr:uid="{00000000-0005-0000-0000-00006E030000}"/>
    <cellStyle name="Vírgula 2 4 3 3" xfId="630" xr:uid="{00000000-0005-0000-0000-00006F030000}"/>
    <cellStyle name="Vírgula 2 4 3 3 2" xfId="1307" xr:uid="{00000000-0005-0000-0000-000070030000}"/>
    <cellStyle name="Vírgula 2 4 3 4" xfId="1049" xr:uid="{00000000-0005-0000-0000-000071030000}"/>
    <cellStyle name="Vírgula 2 4 4" xfId="247" xr:uid="{00000000-0005-0000-0000-000072030000}"/>
    <cellStyle name="Vírgula 2 4 4 2" xfId="484" xr:uid="{00000000-0005-0000-0000-000073030000}"/>
    <cellStyle name="Vírgula 2 4 4 2 2" xfId="898" xr:uid="{00000000-0005-0000-0000-000074030000}"/>
    <cellStyle name="Vírgula 2 4 4 2 2 2" xfId="1475" xr:uid="{00000000-0005-0000-0000-000075030000}"/>
    <cellStyle name="Vírgula 2 4 4 2 3" xfId="1217" xr:uid="{00000000-0005-0000-0000-000076030000}"/>
    <cellStyle name="Vírgula 2 4 4 3" xfId="662" xr:uid="{00000000-0005-0000-0000-000077030000}"/>
    <cellStyle name="Vírgula 2 4 4 3 2" xfId="1329" xr:uid="{00000000-0005-0000-0000-000078030000}"/>
    <cellStyle name="Vírgula 2 4 4 4" xfId="1071" xr:uid="{00000000-0005-0000-0000-000079030000}"/>
    <cellStyle name="Vírgula 2 4 5" xfId="285" xr:uid="{00000000-0005-0000-0000-00007A030000}"/>
    <cellStyle name="Vírgula 2 4 5 2" xfId="521" xr:uid="{00000000-0005-0000-0000-00007B030000}"/>
    <cellStyle name="Vírgula 2 4 5 2 2" xfId="935" xr:uid="{00000000-0005-0000-0000-00007C030000}"/>
    <cellStyle name="Vírgula 2 4 5 2 2 2" xfId="1499" xr:uid="{00000000-0005-0000-0000-00007D030000}"/>
    <cellStyle name="Vírgula 2 4 5 2 3" xfId="1241" xr:uid="{00000000-0005-0000-0000-00007E030000}"/>
    <cellStyle name="Vírgula 2 4 5 3" xfId="699" xr:uid="{00000000-0005-0000-0000-00007F030000}"/>
    <cellStyle name="Vírgula 2 4 5 3 2" xfId="1353" xr:uid="{00000000-0005-0000-0000-000080030000}"/>
    <cellStyle name="Vírgula 2 4 5 4" xfId="1095" xr:uid="{00000000-0005-0000-0000-000081030000}"/>
    <cellStyle name="Vírgula 2 4 6" xfId="347" xr:uid="{00000000-0005-0000-0000-000082030000}"/>
    <cellStyle name="Vírgula 2 4 6 2" xfId="761" xr:uid="{00000000-0005-0000-0000-000083030000}"/>
    <cellStyle name="Vírgula 2 4 6 2 2" xfId="1391" xr:uid="{00000000-0005-0000-0000-000084030000}"/>
    <cellStyle name="Vírgula 2 4 6 3" xfId="1133" xr:uid="{00000000-0005-0000-0000-000085030000}"/>
    <cellStyle name="Vírgula 2 4 7" xfId="405" xr:uid="{00000000-0005-0000-0000-000086030000}"/>
    <cellStyle name="Vírgula 2 4 7 2" xfId="819" xr:uid="{00000000-0005-0000-0000-000087030000}"/>
    <cellStyle name="Vírgula 2 4 7 2 2" xfId="1425" xr:uid="{00000000-0005-0000-0000-000088030000}"/>
    <cellStyle name="Vírgula 2 4 7 3" xfId="1167" xr:uid="{00000000-0005-0000-0000-000089030000}"/>
    <cellStyle name="Vírgula 2 4 8" xfId="583" xr:uid="{00000000-0005-0000-0000-00008A030000}"/>
    <cellStyle name="Vírgula 2 4 8 2" xfId="1279" xr:uid="{00000000-0005-0000-0000-00008B030000}"/>
    <cellStyle name="Vírgula 2 4 9" xfId="1021" xr:uid="{00000000-0005-0000-0000-00008C030000}"/>
    <cellStyle name="Vírgula 2 5" xfId="111" xr:uid="{00000000-0005-0000-0000-00008D030000}"/>
    <cellStyle name="Vírgula 2 5 2" xfId="294" xr:uid="{00000000-0005-0000-0000-00008E030000}"/>
    <cellStyle name="Vírgula 2 5 2 2" xfId="530" xr:uid="{00000000-0005-0000-0000-00008F030000}"/>
    <cellStyle name="Vírgula 2 5 2 2 2" xfId="944" xr:uid="{00000000-0005-0000-0000-000090030000}"/>
    <cellStyle name="Vírgula 2 5 2 2 2 2" xfId="1504" xr:uid="{00000000-0005-0000-0000-000091030000}"/>
    <cellStyle name="Vírgula 2 5 2 2 3" xfId="1246" xr:uid="{00000000-0005-0000-0000-000092030000}"/>
    <cellStyle name="Vírgula 2 5 2 3" xfId="708" xr:uid="{00000000-0005-0000-0000-000093030000}"/>
    <cellStyle name="Vírgula 2 5 2 3 2" xfId="1358" xr:uid="{00000000-0005-0000-0000-000094030000}"/>
    <cellStyle name="Vírgula 2 5 2 4" xfId="1100" xr:uid="{00000000-0005-0000-0000-000095030000}"/>
    <cellStyle name="Vírgula 2 5 3" xfId="356" xr:uid="{00000000-0005-0000-0000-000096030000}"/>
    <cellStyle name="Vírgula 2 5 3 2" xfId="770" xr:uid="{00000000-0005-0000-0000-000097030000}"/>
    <cellStyle name="Vírgula 2 5 3 2 2" xfId="1396" xr:uid="{00000000-0005-0000-0000-000098030000}"/>
    <cellStyle name="Vírgula 2 5 3 3" xfId="1138" xr:uid="{00000000-0005-0000-0000-000099030000}"/>
    <cellStyle name="Vírgula 2 5 4" xfId="414" xr:uid="{00000000-0005-0000-0000-00009A030000}"/>
    <cellStyle name="Vírgula 2 5 4 2" xfId="828" xr:uid="{00000000-0005-0000-0000-00009B030000}"/>
    <cellStyle name="Vírgula 2 5 4 2 2" xfId="1430" xr:uid="{00000000-0005-0000-0000-00009C030000}"/>
    <cellStyle name="Vírgula 2 5 4 3" xfId="1172" xr:uid="{00000000-0005-0000-0000-00009D030000}"/>
    <cellStyle name="Vírgula 2 5 5" xfId="592" xr:uid="{00000000-0005-0000-0000-00009E030000}"/>
    <cellStyle name="Vírgula 2 5 5 2" xfId="1284" xr:uid="{00000000-0005-0000-0000-00009F030000}"/>
    <cellStyle name="Vírgula 2 5 6" xfId="1026" xr:uid="{00000000-0005-0000-0000-0000A0030000}"/>
    <cellStyle name="Vírgula 2 6" xfId="140" xr:uid="{00000000-0005-0000-0000-0000A1030000}"/>
    <cellStyle name="Vírgula 2 6 2" xfId="443" xr:uid="{00000000-0005-0000-0000-0000A2030000}"/>
    <cellStyle name="Vírgula 2 6 2 2" xfId="857" xr:uid="{00000000-0005-0000-0000-0000A3030000}"/>
    <cellStyle name="Vírgula 2 6 2 2 2" xfId="1447" xr:uid="{00000000-0005-0000-0000-0000A4030000}"/>
    <cellStyle name="Vírgula 2 6 2 3" xfId="1189" xr:uid="{00000000-0005-0000-0000-0000A5030000}"/>
    <cellStyle name="Vírgula 2 6 3" xfId="621" xr:uid="{00000000-0005-0000-0000-0000A6030000}"/>
    <cellStyle name="Vírgula 2 6 3 2" xfId="1301" xr:uid="{00000000-0005-0000-0000-0000A7030000}"/>
    <cellStyle name="Vírgula 2 6 4" xfId="1043" xr:uid="{00000000-0005-0000-0000-0000A8030000}"/>
    <cellStyle name="Vírgula 2 7" xfId="173" xr:uid="{00000000-0005-0000-0000-0000A9030000}"/>
    <cellStyle name="Vírgula 2 7 2" xfId="470" xr:uid="{00000000-0005-0000-0000-0000AA030000}"/>
    <cellStyle name="Vírgula 2 7 2 2" xfId="884" xr:uid="{00000000-0005-0000-0000-0000AB030000}"/>
    <cellStyle name="Vírgula 2 7 2 2 2" xfId="1467" xr:uid="{00000000-0005-0000-0000-0000AC030000}"/>
    <cellStyle name="Vírgula 2 7 2 3" xfId="1209" xr:uid="{00000000-0005-0000-0000-0000AD030000}"/>
    <cellStyle name="Vírgula 2 7 3" xfId="648" xr:uid="{00000000-0005-0000-0000-0000AE030000}"/>
    <cellStyle name="Vírgula 2 7 3 2" xfId="1321" xr:uid="{00000000-0005-0000-0000-0000AF030000}"/>
    <cellStyle name="Vírgula 2 7 4" xfId="1063" xr:uid="{00000000-0005-0000-0000-0000B0030000}"/>
    <cellStyle name="Vírgula 2 8" xfId="265" xr:uid="{00000000-0005-0000-0000-0000B1030000}"/>
    <cellStyle name="Vírgula 2 8 2" xfId="501" xr:uid="{00000000-0005-0000-0000-0000B2030000}"/>
    <cellStyle name="Vírgula 2 8 2 2" xfId="915" xr:uid="{00000000-0005-0000-0000-0000B3030000}"/>
    <cellStyle name="Vírgula 2 8 2 2 2" xfId="1487" xr:uid="{00000000-0005-0000-0000-0000B4030000}"/>
    <cellStyle name="Vírgula 2 8 2 3" xfId="1229" xr:uid="{00000000-0005-0000-0000-0000B5030000}"/>
    <cellStyle name="Vírgula 2 8 3" xfId="679" xr:uid="{00000000-0005-0000-0000-0000B6030000}"/>
    <cellStyle name="Vírgula 2 8 3 2" xfId="1341" xr:uid="{00000000-0005-0000-0000-0000B7030000}"/>
    <cellStyle name="Vírgula 2 8 4" xfId="1083" xr:uid="{00000000-0005-0000-0000-0000B8030000}"/>
    <cellStyle name="Vírgula 2 9" xfId="327" xr:uid="{00000000-0005-0000-0000-0000B9030000}"/>
    <cellStyle name="Vírgula 2 9 2" xfId="741" xr:uid="{00000000-0005-0000-0000-0000BA030000}"/>
    <cellStyle name="Vírgula 2 9 2 2" xfId="1379" xr:uid="{00000000-0005-0000-0000-0000BB030000}"/>
    <cellStyle name="Vírgula 2 9 3" xfId="1121" xr:uid="{00000000-0005-0000-0000-0000BC030000}"/>
    <cellStyle name="Vírgula 3" xfId="77" xr:uid="{00000000-0005-0000-0000-0000BD030000}"/>
    <cellStyle name="Vírgula 3 2" xfId="248" xr:uid="{00000000-0005-0000-0000-0000BE030000}"/>
    <cellStyle name="Vírgula 3 2 2" xfId="321" xr:uid="{00000000-0005-0000-0000-0000BF030000}"/>
    <cellStyle name="Vírgula 3 2 2 2" xfId="557" xr:uid="{00000000-0005-0000-0000-0000C0030000}"/>
    <cellStyle name="Vírgula 3 2 2 2 2" xfId="971" xr:uid="{00000000-0005-0000-0000-0000C1030000}"/>
    <cellStyle name="Vírgula 3 2 2 2 2 2" xfId="1522" xr:uid="{00000000-0005-0000-0000-0000C2030000}"/>
    <cellStyle name="Vírgula 3 2 2 2 3" xfId="1264" xr:uid="{00000000-0005-0000-0000-0000C3030000}"/>
    <cellStyle name="Vírgula 3 2 2 3" xfId="735" xr:uid="{00000000-0005-0000-0000-0000C4030000}"/>
    <cellStyle name="Vírgula 3 2 2 3 2" xfId="1376" xr:uid="{00000000-0005-0000-0000-0000C5030000}"/>
    <cellStyle name="Vírgula 3 2 2 4" xfId="1118" xr:uid="{00000000-0005-0000-0000-0000C6030000}"/>
    <cellStyle name="Vírgula 3 2 3" xfId="485" xr:uid="{00000000-0005-0000-0000-0000C7030000}"/>
    <cellStyle name="Vírgula 3 2 3 2" xfId="899" xr:uid="{00000000-0005-0000-0000-0000C8030000}"/>
    <cellStyle name="Vírgula 3 2 3 2 2" xfId="1476" xr:uid="{00000000-0005-0000-0000-0000C9030000}"/>
    <cellStyle name="Vírgula 3 2 3 3" xfId="1218" xr:uid="{00000000-0005-0000-0000-0000CA030000}"/>
    <cellStyle name="Vírgula 3 2 4" xfId="663" xr:uid="{00000000-0005-0000-0000-0000CB030000}"/>
    <cellStyle name="Vírgula 3 2 4 2" xfId="1330" xr:uid="{00000000-0005-0000-0000-0000CC030000}"/>
    <cellStyle name="Vírgula 3 2 5" xfId="1072" xr:uid="{00000000-0005-0000-0000-0000CD030000}"/>
    <cellStyle name="Vírgula 4" xfId="78" xr:uid="{00000000-0005-0000-0000-0000CE030000}"/>
    <cellStyle name="Vírgula 4 10" xfId="981" xr:uid="{00000000-0005-0000-0000-0000CF030000}"/>
    <cellStyle name="Vírgula 4 10 2" xfId="1529" xr:uid="{00000000-0005-0000-0000-0000D0030000}"/>
    <cellStyle name="Vírgula 4 11" xfId="1011" xr:uid="{00000000-0005-0000-0000-0000D1030000}"/>
    <cellStyle name="Vírgula 4 2" xfId="92" xr:uid="{00000000-0005-0000-0000-0000D2030000}"/>
    <cellStyle name="Vírgula 4 2 2" xfId="123" xr:uid="{00000000-0005-0000-0000-0000D3030000}"/>
    <cellStyle name="Vírgula 4 2 2 2" xfId="306" xr:uid="{00000000-0005-0000-0000-0000D4030000}"/>
    <cellStyle name="Vírgula 4 2 2 2 2" xfId="542" xr:uid="{00000000-0005-0000-0000-0000D5030000}"/>
    <cellStyle name="Vírgula 4 2 2 2 2 2" xfId="956" xr:uid="{00000000-0005-0000-0000-0000D6030000}"/>
    <cellStyle name="Vírgula 4 2 2 2 2 2 2" xfId="1512" xr:uid="{00000000-0005-0000-0000-0000D7030000}"/>
    <cellStyle name="Vírgula 4 2 2 2 2 3" xfId="1254" xr:uid="{00000000-0005-0000-0000-0000D8030000}"/>
    <cellStyle name="Vírgula 4 2 2 2 3" xfId="720" xr:uid="{00000000-0005-0000-0000-0000D9030000}"/>
    <cellStyle name="Vírgula 4 2 2 2 3 2" xfId="1366" xr:uid="{00000000-0005-0000-0000-0000DA030000}"/>
    <cellStyle name="Vírgula 4 2 2 2 4" xfId="1108" xr:uid="{00000000-0005-0000-0000-0000DB030000}"/>
    <cellStyle name="Vírgula 4 2 2 3" xfId="368" xr:uid="{00000000-0005-0000-0000-0000DC030000}"/>
    <cellStyle name="Vírgula 4 2 2 3 2" xfId="782" xr:uid="{00000000-0005-0000-0000-0000DD030000}"/>
    <cellStyle name="Vírgula 4 2 2 3 2 2" xfId="1404" xr:uid="{00000000-0005-0000-0000-0000DE030000}"/>
    <cellStyle name="Vírgula 4 2 2 3 3" xfId="1146" xr:uid="{00000000-0005-0000-0000-0000DF030000}"/>
    <cellStyle name="Vírgula 4 2 2 4" xfId="426" xr:uid="{00000000-0005-0000-0000-0000E0030000}"/>
    <cellStyle name="Vírgula 4 2 2 4 2" xfId="840" xr:uid="{00000000-0005-0000-0000-0000E1030000}"/>
    <cellStyle name="Vírgula 4 2 2 4 2 2" xfId="1438" xr:uid="{00000000-0005-0000-0000-0000E2030000}"/>
    <cellStyle name="Vírgula 4 2 2 4 3" xfId="1180" xr:uid="{00000000-0005-0000-0000-0000E3030000}"/>
    <cellStyle name="Vírgula 4 2 2 5" xfId="604" xr:uid="{00000000-0005-0000-0000-0000E4030000}"/>
    <cellStyle name="Vírgula 4 2 2 5 2" xfId="1292" xr:uid="{00000000-0005-0000-0000-0000E5030000}"/>
    <cellStyle name="Vírgula 4 2 2 6" xfId="1034" xr:uid="{00000000-0005-0000-0000-0000E6030000}"/>
    <cellStyle name="Vírgula 4 2 3" xfId="164" xr:uid="{00000000-0005-0000-0000-0000E7030000}"/>
    <cellStyle name="Vírgula 4 2 3 2" xfId="464" xr:uid="{00000000-0005-0000-0000-0000E8030000}"/>
    <cellStyle name="Vírgula 4 2 3 2 2" xfId="878" xr:uid="{00000000-0005-0000-0000-0000E9030000}"/>
    <cellStyle name="Vírgula 4 2 3 2 2 2" xfId="1462" xr:uid="{00000000-0005-0000-0000-0000EA030000}"/>
    <cellStyle name="Vírgula 4 2 3 2 3" xfId="1204" xr:uid="{00000000-0005-0000-0000-0000EB030000}"/>
    <cellStyle name="Vírgula 4 2 3 3" xfId="642" xr:uid="{00000000-0005-0000-0000-0000EC030000}"/>
    <cellStyle name="Vírgula 4 2 3 3 2" xfId="1316" xr:uid="{00000000-0005-0000-0000-0000ED030000}"/>
    <cellStyle name="Vírgula 4 2 3 4" xfId="1058" xr:uid="{00000000-0005-0000-0000-0000EE030000}"/>
    <cellStyle name="Vírgula 4 2 4" xfId="249" xr:uid="{00000000-0005-0000-0000-0000EF030000}"/>
    <cellStyle name="Vírgula 4 2 4 2" xfId="486" xr:uid="{00000000-0005-0000-0000-0000F0030000}"/>
    <cellStyle name="Vírgula 4 2 4 2 2" xfId="900" xr:uid="{00000000-0005-0000-0000-0000F1030000}"/>
    <cellStyle name="Vírgula 4 2 4 2 2 2" xfId="1477" xr:uid="{00000000-0005-0000-0000-0000F2030000}"/>
    <cellStyle name="Vírgula 4 2 4 2 3" xfId="1219" xr:uid="{00000000-0005-0000-0000-0000F3030000}"/>
    <cellStyle name="Vírgula 4 2 4 3" xfId="664" xr:uid="{00000000-0005-0000-0000-0000F4030000}"/>
    <cellStyle name="Vírgula 4 2 4 3 2" xfId="1331" xr:uid="{00000000-0005-0000-0000-0000F5030000}"/>
    <cellStyle name="Vírgula 4 2 4 4" xfId="1073" xr:uid="{00000000-0005-0000-0000-0000F6030000}"/>
    <cellStyle name="Vírgula 4 2 5" xfId="277" xr:uid="{00000000-0005-0000-0000-0000F7030000}"/>
    <cellStyle name="Vírgula 4 2 5 2" xfId="513" xr:uid="{00000000-0005-0000-0000-0000F8030000}"/>
    <cellStyle name="Vírgula 4 2 5 2 2" xfId="927" xr:uid="{00000000-0005-0000-0000-0000F9030000}"/>
    <cellStyle name="Vírgula 4 2 5 2 2 2" xfId="1495" xr:uid="{00000000-0005-0000-0000-0000FA030000}"/>
    <cellStyle name="Vírgula 4 2 5 2 3" xfId="1237" xr:uid="{00000000-0005-0000-0000-0000FB030000}"/>
    <cellStyle name="Vírgula 4 2 5 3" xfId="691" xr:uid="{00000000-0005-0000-0000-0000FC030000}"/>
    <cellStyle name="Vírgula 4 2 5 3 2" xfId="1349" xr:uid="{00000000-0005-0000-0000-0000FD030000}"/>
    <cellStyle name="Vírgula 4 2 5 4" xfId="1091" xr:uid="{00000000-0005-0000-0000-0000FE030000}"/>
    <cellStyle name="Vírgula 4 2 6" xfId="339" xr:uid="{00000000-0005-0000-0000-0000FF030000}"/>
    <cellStyle name="Vírgula 4 2 6 2" xfId="753" xr:uid="{00000000-0005-0000-0000-000000040000}"/>
    <cellStyle name="Vírgula 4 2 6 2 2" xfId="1387" xr:uid="{00000000-0005-0000-0000-000001040000}"/>
    <cellStyle name="Vírgula 4 2 6 3" xfId="1129" xr:uid="{00000000-0005-0000-0000-000002040000}"/>
    <cellStyle name="Vírgula 4 2 7" xfId="397" xr:uid="{00000000-0005-0000-0000-000003040000}"/>
    <cellStyle name="Vírgula 4 2 7 2" xfId="811" xr:uid="{00000000-0005-0000-0000-000004040000}"/>
    <cellStyle name="Vírgula 4 2 7 2 2" xfId="1421" xr:uid="{00000000-0005-0000-0000-000005040000}"/>
    <cellStyle name="Vírgula 4 2 7 3" xfId="1163" xr:uid="{00000000-0005-0000-0000-000006040000}"/>
    <cellStyle name="Vírgula 4 2 8" xfId="575" xr:uid="{00000000-0005-0000-0000-000007040000}"/>
    <cellStyle name="Vírgula 4 2 8 2" xfId="1275" xr:uid="{00000000-0005-0000-0000-000008040000}"/>
    <cellStyle name="Vírgula 4 2 9" xfId="1017" xr:uid="{00000000-0005-0000-0000-000009040000}"/>
    <cellStyle name="Vírgula 4 3" xfId="103" xr:uid="{00000000-0005-0000-0000-00000A040000}"/>
    <cellStyle name="Vírgula 4 3 2" xfId="133" xr:uid="{00000000-0005-0000-0000-00000B040000}"/>
    <cellStyle name="Vírgula 4 3 2 2" xfId="316" xr:uid="{00000000-0005-0000-0000-00000C040000}"/>
    <cellStyle name="Vírgula 4 3 2 2 2" xfId="552" xr:uid="{00000000-0005-0000-0000-00000D040000}"/>
    <cellStyle name="Vírgula 4 3 2 2 2 2" xfId="966" xr:uid="{00000000-0005-0000-0000-00000E040000}"/>
    <cellStyle name="Vírgula 4 3 2 2 2 2 2" xfId="1518" xr:uid="{00000000-0005-0000-0000-00000F040000}"/>
    <cellStyle name="Vírgula 4 3 2 2 2 3" xfId="1260" xr:uid="{00000000-0005-0000-0000-000010040000}"/>
    <cellStyle name="Vírgula 4 3 2 2 3" xfId="730" xr:uid="{00000000-0005-0000-0000-000011040000}"/>
    <cellStyle name="Vírgula 4 3 2 2 3 2" xfId="1372" xr:uid="{00000000-0005-0000-0000-000012040000}"/>
    <cellStyle name="Vírgula 4 3 2 2 4" xfId="1114" xr:uid="{00000000-0005-0000-0000-000013040000}"/>
    <cellStyle name="Vírgula 4 3 2 3" xfId="378" xr:uid="{00000000-0005-0000-0000-000014040000}"/>
    <cellStyle name="Vírgula 4 3 2 3 2" xfId="792" xr:uid="{00000000-0005-0000-0000-000015040000}"/>
    <cellStyle name="Vírgula 4 3 2 3 2 2" xfId="1410" xr:uid="{00000000-0005-0000-0000-000016040000}"/>
    <cellStyle name="Vírgula 4 3 2 3 3" xfId="1152" xr:uid="{00000000-0005-0000-0000-000017040000}"/>
    <cellStyle name="Vírgula 4 3 2 4" xfId="436" xr:uid="{00000000-0005-0000-0000-000018040000}"/>
    <cellStyle name="Vírgula 4 3 2 4 2" xfId="850" xr:uid="{00000000-0005-0000-0000-000019040000}"/>
    <cellStyle name="Vírgula 4 3 2 4 2 2" xfId="1444" xr:uid="{00000000-0005-0000-0000-00001A040000}"/>
    <cellStyle name="Vírgula 4 3 2 4 3" xfId="1186" xr:uid="{00000000-0005-0000-0000-00001B040000}"/>
    <cellStyle name="Vírgula 4 3 2 5" xfId="614" xr:uid="{00000000-0005-0000-0000-00001C040000}"/>
    <cellStyle name="Vírgula 4 3 2 5 2" xfId="1298" xr:uid="{00000000-0005-0000-0000-00001D040000}"/>
    <cellStyle name="Vírgula 4 3 2 6" xfId="1040" xr:uid="{00000000-0005-0000-0000-00001E040000}"/>
    <cellStyle name="Vírgula 4 3 3" xfId="154" xr:uid="{00000000-0005-0000-0000-00001F040000}"/>
    <cellStyle name="Vírgula 4 3 3 2" xfId="454" xr:uid="{00000000-0005-0000-0000-000020040000}"/>
    <cellStyle name="Vírgula 4 3 3 2 2" xfId="868" xr:uid="{00000000-0005-0000-0000-000021040000}"/>
    <cellStyle name="Vírgula 4 3 3 2 2 2" xfId="1455" xr:uid="{00000000-0005-0000-0000-000022040000}"/>
    <cellStyle name="Vírgula 4 3 3 2 3" xfId="1197" xr:uid="{00000000-0005-0000-0000-000023040000}"/>
    <cellStyle name="Vírgula 4 3 3 3" xfId="632" xr:uid="{00000000-0005-0000-0000-000024040000}"/>
    <cellStyle name="Vírgula 4 3 3 3 2" xfId="1309" xr:uid="{00000000-0005-0000-0000-000025040000}"/>
    <cellStyle name="Vírgula 4 3 3 4" xfId="1051" xr:uid="{00000000-0005-0000-0000-000026040000}"/>
    <cellStyle name="Vírgula 4 3 4" xfId="250" xr:uid="{00000000-0005-0000-0000-000027040000}"/>
    <cellStyle name="Vírgula 4 3 4 2" xfId="487" xr:uid="{00000000-0005-0000-0000-000028040000}"/>
    <cellStyle name="Vírgula 4 3 4 2 2" xfId="901" xr:uid="{00000000-0005-0000-0000-000029040000}"/>
    <cellStyle name="Vírgula 4 3 4 2 2 2" xfId="1478" xr:uid="{00000000-0005-0000-0000-00002A040000}"/>
    <cellStyle name="Vírgula 4 3 4 2 3" xfId="1220" xr:uid="{00000000-0005-0000-0000-00002B040000}"/>
    <cellStyle name="Vírgula 4 3 4 3" xfId="665" xr:uid="{00000000-0005-0000-0000-00002C040000}"/>
    <cellStyle name="Vírgula 4 3 4 3 2" xfId="1332" xr:uid="{00000000-0005-0000-0000-00002D040000}"/>
    <cellStyle name="Vírgula 4 3 4 4" xfId="1074" xr:uid="{00000000-0005-0000-0000-00002E040000}"/>
    <cellStyle name="Vírgula 4 3 5" xfId="287" xr:uid="{00000000-0005-0000-0000-00002F040000}"/>
    <cellStyle name="Vírgula 4 3 5 2" xfId="523" xr:uid="{00000000-0005-0000-0000-000030040000}"/>
    <cellStyle name="Vírgula 4 3 5 2 2" xfId="937" xr:uid="{00000000-0005-0000-0000-000031040000}"/>
    <cellStyle name="Vírgula 4 3 5 2 2 2" xfId="1501" xr:uid="{00000000-0005-0000-0000-000032040000}"/>
    <cellStyle name="Vírgula 4 3 5 2 3" xfId="1243" xr:uid="{00000000-0005-0000-0000-000033040000}"/>
    <cellStyle name="Vírgula 4 3 5 3" xfId="701" xr:uid="{00000000-0005-0000-0000-000034040000}"/>
    <cellStyle name="Vírgula 4 3 5 3 2" xfId="1355" xr:uid="{00000000-0005-0000-0000-000035040000}"/>
    <cellStyle name="Vírgula 4 3 5 4" xfId="1097" xr:uid="{00000000-0005-0000-0000-000036040000}"/>
    <cellStyle name="Vírgula 4 3 6" xfId="349" xr:uid="{00000000-0005-0000-0000-000037040000}"/>
    <cellStyle name="Vírgula 4 3 6 2" xfId="763" xr:uid="{00000000-0005-0000-0000-000038040000}"/>
    <cellStyle name="Vírgula 4 3 6 2 2" xfId="1393" xr:uid="{00000000-0005-0000-0000-000039040000}"/>
    <cellStyle name="Vírgula 4 3 6 3" xfId="1135" xr:uid="{00000000-0005-0000-0000-00003A040000}"/>
    <cellStyle name="Vírgula 4 3 7" xfId="407" xr:uid="{00000000-0005-0000-0000-00003B040000}"/>
    <cellStyle name="Vírgula 4 3 7 2" xfId="821" xr:uid="{00000000-0005-0000-0000-00003C040000}"/>
    <cellStyle name="Vírgula 4 3 7 2 2" xfId="1427" xr:uid="{00000000-0005-0000-0000-00003D040000}"/>
    <cellStyle name="Vírgula 4 3 7 3" xfId="1169" xr:uid="{00000000-0005-0000-0000-00003E040000}"/>
    <cellStyle name="Vírgula 4 3 8" xfId="585" xr:uid="{00000000-0005-0000-0000-00003F040000}"/>
    <cellStyle name="Vírgula 4 3 8 2" xfId="1281" xr:uid="{00000000-0005-0000-0000-000040040000}"/>
    <cellStyle name="Vírgula 4 3 9" xfId="1023" xr:uid="{00000000-0005-0000-0000-000041040000}"/>
    <cellStyle name="Vírgula 4 4" xfId="113" xr:uid="{00000000-0005-0000-0000-000042040000}"/>
    <cellStyle name="Vírgula 4 4 2" xfId="296" xr:uid="{00000000-0005-0000-0000-000043040000}"/>
    <cellStyle name="Vírgula 4 4 2 2" xfId="532" xr:uid="{00000000-0005-0000-0000-000044040000}"/>
    <cellStyle name="Vírgula 4 4 2 2 2" xfId="946" xr:uid="{00000000-0005-0000-0000-000045040000}"/>
    <cellStyle name="Vírgula 4 4 2 2 2 2" xfId="1506" xr:uid="{00000000-0005-0000-0000-000046040000}"/>
    <cellStyle name="Vírgula 4 4 2 2 3" xfId="1248" xr:uid="{00000000-0005-0000-0000-000047040000}"/>
    <cellStyle name="Vírgula 4 4 2 3" xfId="710" xr:uid="{00000000-0005-0000-0000-000048040000}"/>
    <cellStyle name="Vírgula 4 4 2 3 2" xfId="1360" xr:uid="{00000000-0005-0000-0000-000049040000}"/>
    <cellStyle name="Vírgula 4 4 2 4" xfId="1102" xr:uid="{00000000-0005-0000-0000-00004A040000}"/>
    <cellStyle name="Vírgula 4 4 3" xfId="358" xr:uid="{00000000-0005-0000-0000-00004B040000}"/>
    <cellStyle name="Vírgula 4 4 3 2" xfId="772" xr:uid="{00000000-0005-0000-0000-00004C040000}"/>
    <cellStyle name="Vírgula 4 4 3 2 2" xfId="1398" xr:uid="{00000000-0005-0000-0000-00004D040000}"/>
    <cellStyle name="Vírgula 4 4 3 3" xfId="1140" xr:uid="{00000000-0005-0000-0000-00004E040000}"/>
    <cellStyle name="Vírgula 4 4 4" xfId="416" xr:uid="{00000000-0005-0000-0000-00004F040000}"/>
    <cellStyle name="Vírgula 4 4 4 2" xfId="830" xr:uid="{00000000-0005-0000-0000-000050040000}"/>
    <cellStyle name="Vírgula 4 4 4 2 2" xfId="1432" xr:uid="{00000000-0005-0000-0000-000051040000}"/>
    <cellStyle name="Vírgula 4 4 4 3" xfId="1174" xr:uid="{00000000-0005-0000-0000-000052040000}"/>
    <cellStyle name="Vírgula 4 4 5" xfId="594" xr:uid="{00000000-0005-0000-0000-000053040000}"/>
    <cellStyle name="Vírgula 4 4 5 2" xfId="1286" xr:uid="{00000000-0005-0000-0000-000054040000}"/>
    <cellStyle name="Vírgula 4 4 6" xfId="1028" xr:uid="{00000000-0005-0000-0000-000055040000}"/>
    <cellStyle name="Vírgula 4 5" xfId="142" xr:uid="{00000000-0005-0000-0000-000056040000}"/>
    <cellStyle name="Vírgula 4 5 2" xfId="445" xr:uid="{00000000-0005-0000-0000-000057040000}"/>
    <cellStyle name="Vírgula 4 5 2 2" xfId="859" xr:uid="{00000000-0005-0000-0000-000058040000}"/>
    <cellStyle name="Vírgula 4 5 2 2 2" xfId="1449" xr:uid="{00000000-0005-0000-0000-000059040000}"/>
    <cellStyle name="Vírgula 4 5 2 3" xfId="1191" xr:uid="{00000000-0005-0000-0000-00005A040000}"/>
    <cellStyle name="Vírgula 4 5 3" xfId="623" xr:uid="{00000000-0005-0000-0000-00005B040000}"/>
    <cellStyle name="Vírgula 4 5 3 2" xfId="1303" xr:uid="{00000000-0005-0000-0000-00005C040000}"/>
    <cellStyle name="Vírgula 4 5 4" xfId="1045" xr:uid="{00000000-0005-0000-0000-00005D040000}"/>
    <cellStyle name="Vírgula 4 6" xfId="267" xr:uid="{00000000-0005-0000-0000-00005E040000}"/>
    <cellStyle name="Vírgula 4 6 2" xfId="503" xr:uid="{00000000-0005-0000-0000-00005F040000}"/>
    <cellStyle name="Vírgula 4 6 2 2" xfId="917" xr:uid="{00000000-0005-0000-0000-000060040000}"/>
    <cellStyle name="Vírgula 4 6 2 2 2" xfId="1489" xr:uid="{00000000-0005-0000-0000-000061040000}"/>
    <cellStyle name="Vírgula 4 6 2 3" xfId="1231" xr:uid="{00000000-0005-0000-0000-000062040000}"/>
    <cellStyle name="Vírgula 4 6 3" xfId="681" xr:uid="{00000000-0005-0000-0000-000063040000}"/>
    <cellStyle name="Vírgula 4 6 3 2" xfId="1343" xr:uid="{00000000-0005-0000-0000-000064040000}"/>
    <cellStyle name="Vírgula 4 6 4" xfId="1085" xr:uid="{00000000-0005-0000-0000-000065040000}"/>
    <cellStyle name="Vírgula 4 7" xfId="329" xr:uid="{00000000-0005-0000-0000-000066040000}"/>
    <cellStyle name="Vírgula 4 7 2" xfId="743" xr:uid="{00000000-0005-0000-0000-000067040000}"/>
    <cellStyle name="Vírgula 4 7 2 2" xfId="1381" xr:uid="{00000000-0005-0000-0000-000068040000}"/>
    <cellStyle name="Vírgula 4 7 3" xfId="1123" xr:uid="{00000000-0005-0000-0000-000069040000}"/>
    <cellStyle name="Vírgula 4 8" xfId="387" xr:uid="{00000000-0005-0000-0000-00006A040000}"/>
    <cellStyle name="Vírgula 4 8 2" xfId="801" xr:uid="{00000000-0005-0000-0000-00006B040000}"/>
    <cellStyle name="Vírgula 4 8 2 2" xfId="1415" xr:uid="{00000000-0005-0000-0000-00006C040000}"/>
    <cellStyle name="Vírgula 4 8 3" xfId="1157" xr:uid="{00000000-0005-0000-0000-00006D040000}"/>
    <cellStyle name="Vírgula 4 9" xfId="565" xr:uid="{00000000-0005-0000-0000-00006E040000}"/>
    <cellStyle name="Vírgula 4 9 2" xfId="1269" xr:uid="{00000000-0005-0000-0000-00006F040000}"/>
    <cellStyle name="Vírgula 5" xfId="79" xr:uid="{00000000-0005-0000-0000-000070040000}"/>
    <cellStyle name="Vírgula 5 10" xfId="566" xr:uid="{00000000-0005-0000-0000-000071040000}"/>
    <cellStyle name="Vírgula 5 10 2" xfId="1270" xr:uid="{00000000-0005-0000-0000-000072040000}"/>
    <cellStyle name="Vírgula 5 11" xfId="1012" xr:uid="{00000000-0005-0000-0000-000073040000}"/>
    <cellStyle name="Vírgula 5 2" xfId="93" xr:uid="{00000000-0005-0000-0000-000074040000}"/>
    <cellStyle name="Vírgula 5 2 2" xfId="124" xr:uid="{00000000-0005-0000-0000-000075040000}"/>
    <cellStyle name="Vírgula 5 2 2 2" xfId="251" xr:uid="{00000000-0005-0000-0000-000076040000}"/>
    <cellStyle name="Vírgula 5 2 2 2 2" xfId="488" xr:uid="{00000000-0005-0000-0000-000077040000}"/>
    <cellStyle name="Vírgula 5 2 2 2 2 2" xfId="902" xr:uid="{00000000-0005-0000-0000-000078040000}"/>
    <cellStyle name="Vírgula 5 2 2 2 2 2 2" xfId="1479" xr:uid="{00000000-0005-0000-0000-000079040000}"/>
    <cellStyle name="Vírgula 5 2 2 2 2 3" xfId="1221" xr:uid="{00000000-0005-0000-0000-00007A040000}"/>
    <cellStyle name="Vírgula 5 2 2 2 3" xfId="666" xr:uid="{00000000-0005-0000-0000-00007B040000}"/>
    <cellStyle name="Vírgula 5 2 2 2 3 2" xfId="1333" xr:uid="{00000000-0005-0000-0000-00007C040000}"/>
    <cellStyle name="Vírgula 5 2 2 2 4" xfId="1075" xr:uid="{00000000-0005-0000-0000-00007D040000}"/>
    <cellStyle name="Vírgula 5 2 2 3" xfId="307" xr:uid="{00000000-0005-0000-0000-00007E040000}"/>
    <cellStyle name="Vírgula 5 2 2 3 2" xfId="543" xr:uid="{00000000-0005-0000-0000-00007F040000}"/>
    <cellStyle name="Vírgula 5 2 2 3 2 2" xfId="957" xr:uid="{00000000-0005-0000-0000-000080040000}"/>
    <cellStyle name="Vírgula 5 2 2 3 2 2 2" xfId="1513" xr:uid="{00000000-0005-0000-0000-000081040000}"/>
    <cellStyle name="Vírgula 5 2 2 3 2 3" xfId="1255" xr:uid="{00000000-0005-0000-0000-000082040000}"/>
    <cellStyle name="Vírgula 5 2 2 3 3" xfId="721" xr:uid="{00000000-0005-0000-0000-000083040000}"/>
    <cellStyle name="Vírgula 5 2 2 3 3 2" xfId="1367" xr:uid="{00000000-0005-0000-0000-000084040000}"/>
    <cellStyle name="Vírgula 5 2 2 3 4" xfId="1109" xr:uid="{00000000-0005-0000-0000-000085040000}"/>
    <cellStyle name="Vírgula 5 2 2 4" xfId="369" xr:uid="{00000000-0005-0000-0000-000086040000}"/>
    <cellStyle name="Vírgula 5 2 2 4 2" xfId="783" xr:uid="{00000000-0005-0000-0000-000087040000}"/>
    <cellStyle name="Vírgula 5 2 2 4 2 2" xfId="1405" xr:uid="{00000000-0005-0000-0000-000088040000}"/>
    <cellStyle name="Vírgula 5 2 2 4 3" xfId="1147" xr:uid="{00000000-0005-0000-0000-000089040000}"/>
    <cellStyle name="Vírgula 5 2 2 5" xfId="427" xr:uid="{00000000-0005-0000-0000-00008A040000}"/>
    <cellStyle name="Vírgula 5 2 2 5 2" xfId="841" xr:uid="{00000000-0005-0000-0000-00008B040000}"/>
    <cellStyle name="Vírgula 5 2 2 5 2 2" xfId="1439" xr:uid="{00000000-0005-0000-0000-00008C040000}"/>
    <cellStyle name="Vírgula 5 2 2 5 3" xfId="1181" xr:uid="{00000000-0005-0000-0000-00008D040000}"/>
    <cellStyle name="Vírgula 5 2 2 6" xfId="605" xr:uid="{00000000-0005-0000-0000-00008E040000}"/>
    <cellStyle name="Vírgula 5 2 2 6 2" xfId="1293" xr:uid="{00000000-0005-0000-0000-00008F040000}"/>
    <cellStyle name="Vírgula 5 2 2 7" xfId="1035" xr:uid="{00000000-0005-0000-0000-000090040000}"/>
    <cellStyle name="Vírgula 5 2 3" xfId="165" xr:uid="{00000000-0005-0000-0000-000091040000}"/>
    <cellStyle name="Vírgula 5 2 3 2" xfId="465" xr:uid="{00000000-0005-0000-0000-000092040000}"/>
    <cellStyle name="Vírgula 5 2 3 2 2" xfId="879" xr:uid="{00000000-0005-0000-0000-000093040000}"/>
    <cellStyle name="Vírgula 5 2 3 2 2 2" xfId="1463" xr:uid="{00000000-0005-0000-0000-000094040000}"/>
    <cellStyle name="Vírgula 5 2 3 2 3" xfId="1205" xr:uid="{00000000-0005-0000-0000-000095040000}"/>
    <cellStyle name="Vírgula 5 2 3 3" xfId="643" xr:uid="{00000000-0005-0000-0000-000096040000}"/>
    <cellStyle name="Vírgula 5 2 3 3 2" xfId="1317" xr:uid="{00000000-0005-0000-0000-000097040000}"/>
    <cellStyle name="Vírgula 5 2 3 4" xfId="1059" xr:uid="{00000000-0005-0000-0000-000098040000}"/>
    <cellStyle name="Vírgula 5 2 4" xfId="178" xr:uid="{00000000-0005-0000-0000-000099040000}"/>
    <cellStyle name="Vírgula 5 2 4 2" xfId="472" xr:uid="{00000000-0005-0000-0000-00009A040000}"/>
    <cellStyle name="Vírgula 5 2 4 2 2" xfId="886" xr:uid="{00000000-0005-0000-0000-00009B040000}"/>
    <cellStyle name="Vírgula 5 2 4 2 2 2" xfId="1468" xr:uid="{00000000-0005-0000-0000-00009C040000}"/>
    <cellStyle name="Vírgula 5 2 4 2 3" xfId="1210" xr:uid="{00000000-0005-0000-0000-00009D040000}"/>
    <cellStyle name="Vírgula 5 2 4 3" xfId="650" xr:uid="{00000000-0005-0000-0000-00009E040000}"/>
    <cellStyle name="Vírgula 5 2 4 3 2" xfId="1322" xr:uid="{00000000-0005-0000-0000-00009F040000}"/>
    <cellStyle name="Vírgula 5 2 4 4" xfId="1064" xr:uid="{00000000-0005-0000-0000-0000A0040000}"/>
    <cellStyle name="Vírgula 5 2 5" xfId="278" xr:uid="{00000000-0005-0000-0000-0000A1040000}"/>
    <cellStyle name="Vírgula 5 2 5 2" xfId="514" xr:uid="{00000000-0005-0000-0000-0000A2040000}"/>
    <cellStyle name="Vírgula 5 2 5 2 2" xfId="928" xr:uid="{00000000-0005-0000-0000-0000A3040000}"/>
    <cellStyle name="Vírgula 5 2 5 2 2 2" xfId="1496" xr:uid="{00000000-0005-0000-0000-0000A4040000}"/>
    <cellStyle name="Vírgula 5 2 5 2 3" xfId="1238" xr:uid="{00000000-0005-0000-0000-0000A5040000}"/>
    <cellStyle name="Vírgula 5 2 5 3" xfId="692" xr:uid="{00000000-0005-0000-0000-0000A6040000}"/>
    <cellStyle name="Vírgula 5 2 5 3 2" xfId="1350" xr:uid="{00000000-0005-0000-0000-0000A7040000}"/>
    <cellStyle name="Vírgula 5 2 5 4" xfId="1092" xr:uid="{00000000-0005-0000-0000-0000A8040000}"/>
    <cellStyle name="Vírgula 5 2 6" xfId="340" xr:uid="{00000000-0005-0000-0000-0000A9040000}"/>
    <cellStyle name="Vírgula 5 2 6 2" xfId="754" xr:uid="{00000000-0005-0000-0000-0000AA040000}"/>
    <cellStyle name="Vírgula 5 2 6 2 2" xfId="1388" xr:uid="{00000000-0005-0000-0000-0000AB040000}"/>
    <cellStyle name="Vírgula 5 2 6 3" xfId="1130" xr:uid="{00000000-0005-0000-0000-0000AC040000}"/>
    <cellStyle name="Vírgula 5 2 7" xfId="398" xr:uid="{00000000-0005-0000-0000-0000AD040000}"/>
    <cellStyle name="Vírgula 5 2 7 2" xfId="812" xr:uid="{00000000-0005-0000-0000-0000AE040000}"/>
    <cellStyle name="Vírgula 5 2 7 2 2" xfId="1422" xr:uid="{00000000-0005-0000-0000-0000AF040000}"/>
    <cellStyle name="Vírgula 5 2 7 3" xfId="1164" xr:uid="{00000000-0005-0000-0000-0000B0040000}"/>
    <cellStyle name="Vírgula 5 2 8" xfId="576" xr:uid="{00000000-0005-0000-0000-0000B1040000}"/>
    <cellStyle name="Vírgula 5 2 8 2" xfId="1276" xr:uid="{00000000-0005-0000-0000-0000B2040000}"/>
    <cellStyle name="Vírgula 5 2 9" xfId="1018" xr:uid="{00000000-0005-0000-0000-0000B3040000}"/>
    <cellStyle name="Vírgula 5 3" xfId="104" xr:uid="{00000000-0005-0000-0000-0000B4040000}"/>
    <cellStyle name="Vírgula 5 3 2" xfId="134" xr:uid="{00000000-0005-0000-0000-0000B5040000}"/>
    <cellStyle name="Vírgula 5 3 2 2" xfId="317" xr:uid="{00000000-0005-0000-0000-0000B6040000}"/>
    <cellStyle name="Vírgula 5 3 2 2 2" xfId="553" xr:uid="{00000000-0005-0000-0000-0000B7040000}"/>
    <cellStyle name="Vírgula 5 3 2 2 2 2" xfId="967" xr:uid="{00000000-0005-0000-0000-0000B8040000}"/>
    <cellStyle name="Vírgula 5 3 2 2 2 2 2" xfId="1519" xr:uid="{00000000-0005-0000-0000-0000B9040000}"/>
    <cellStyle name="Vírgula 5 3 2 2 2 3" xfId="1261" xr:uid="{00000000-0005-0000-0000-0000BA040000}"/>
    <cellStyle name="Vírgula 5 3 2 2 3" xfId="731" xr:uid="{00000000-0005-0000-0000-0000BB040000}"/>
    <cellStyle name="Vírgula 5 3 2 2 3 2" xfId="1373" xr:uid="{00000000-0005-0000-0000-0000BC040000}"/>
    <cellStyle name="Vírgula 5 3 2 2 4" xfId="1115" xr:uid="{00000000-0005-0000-0000-0000BD040000}"/>
    <cellStyle name="Vírgula 5 3 2 3" xfId="379" xr:uid="{00000000-0005-0000-0000-0000BE040000}"/>
    <cellStyle name="Vírgula 5 3 2 3 2" xfId="793" xr:uid="{00000000-0005-0000-0000-0000BF040000}"/>
    <cellStyle name="Vírgula 5 3 2 3 2 2" xfId="1411" xr:uid="{00000000-0005-0000-0000-0000C0040000}"/>
    <cellStyle name="Vírgula 5 3 2 3 3" xfId="1153" xr:uid="{00000000-0005-0000-0000-0000C1040000}"/>
    <cellStyle name="Vírgula 5 3 2 4" xfId="437" xr:uid="{00000000-0005-0000-0000-0000C2040000}"/>
    <cellStyle name="Vírgula 5 3 2 4 2" xfId="851" xr:uid="{00000000-0005-0000-0000-0000C3040000}"/>
    <cellStyle name="Vírgula 5 3 2 4 2 2" xfId="1445" xr:uid="{00000000-0005-0000-0000-0000C4040000}"/>
    <cellStyle name="Vírgula 5 3 2 4 3" xfId="1187" xr:uid="{00000000-0005-0000-0000-0000C5040000}"/>
    <cellStyle name="Vírgula 5 3 2 5" xfId="615" xr:uid="{00000000-0005-0000-0000-0000C6040000}"/>
    <cellStyle name="Vírgula 5 3 2 5 2" xfId="1299" xr:uid="{00000000-0005-0000-0000-0000C7040000}"/>
    <cellStyle name="Vírgula 5 3 2 6" xfId="1041" xr:uid="{00000000-0005-0000-0000-0000C8040000}"/>
    <cellStyle name="Vírgula 5 3 3" xfId="155" xr:uid="{00000000-0005-0000-0000-0000C9040000}"/>
    <cellStyle name="Vírgula 5 3 3 2" xfId="455" xr:uid="{00000000-0005-0000-0000-0000CA040000}"/>
    <cellStyle name="Vírgula 5 3 3 2 2" xfId="869" xr:uid="{00000000-0005-0000-0000-0000CB040000}"/>
    <cellStyle name="Vírgula 5 3 3 2 2 2" xfId="1456" xr:uid="{00000000-0005-0000-0000-0000CC040000}"/>
    <cellStyle name="Vírgula 5 3 3 2 3" xfId="1198" xr:uid="{00000000-0005-0000-0000-0000CD040000}"/>
    <cellStyle name="Vírgula 5 3 3 3" xfId="633" xr:uid="{00000000-0005-0000-0000-0000CE040000}"/>
    <cellStyle name="Vírgula 5 3 3 3 2" xfId="1310" xr:uid="{00000000-0005-0000-0000-0000CF040000}"/>
    <cellStyle name="Vírgula 5 3 3 4" xfId="1052" xr:uid="{00000000-0005-0000-0000-0000D0040000}"/>
    <cellStyle name="Vírgula 5 3 4" xfId="252" xr:uid="{00000000-0005-0000-0000-0000D1040000}"/>
    <cellStyle name="Vírgula 5 3 4 2" xfId="489" xr:uid="{00000000-0005-0000-0000-0000D2040000}"/>
    <cellStyle name="Vírgula 5 3 4 2 2" xfId="903" xr:uid="{00000000-0005-0000-0000-0000D3040000}"/>
    <cellStyle name="Vírgula 5 3 4 2 2 2" xfId="1480" xr:uid="{00000000-0005-0000-0000-0000D4040000}"/>
    <cellStyle name="Vírgula 5 3 4 2 3" xfId="1222" xr:uid="{00000000-0005-0000-0000-0000D5040000}"/>
    <cellStyle name="Vírgula 5 3 4 3" xfId="667" xr:uid="{00000000-0005-0000-0000-0000D6040000}"/>
    <cellStyle name="Vírgula 5 3 4 3 2" xfId="1334" xr:uid="{00000000-0005-0000-0000-0000D7040000}"/>
    <cellStyle name="Vírgula 5 3 4 4" xfId="1076" xr:uid="{00000000-0005-0000-0000-0000D8040000}"/>
    <cellStyle name="Vírgula 5 3 5" xfId="288" xr:uid="{00000000-0005-0000-0000-0000D9040000}"/>
    <cellStyle name="Vírgula 5 3 5 2" xfId="524" xr:uid="{00000000-0005-0000-0000-0000DA040000}"/>
    <cellStyle name="Vírgula 5 3 5 2 2" xfId="938" xr:uid="{00000000-0005-0000-0000-0000DB040000}"/>
    <cellStyle name="Vírgula 5 3 5 2 2 2" xfId="1502" xr:uid="{00000000-0005-0000-0000-0000DC040000}"/>
    <cellStyle name="Vírgula 5 3 5 2 3" xfId="1244" xr:uid="{00000000-0005-0000-0000-0000DD040000}"/>
    <cellStyle name="Vírgula 5 3 5 3" xfId="702" xr:uid="{00000000-0005-0000-0000-0000DE040000}"/>
    <cellStyle name="Vírgula 5 3 5 3 2" xfId="1356" xr:uid="{00000000-0005-0000-0000-0000DF040000}"/>
    <cellStyle name="Vírgula 5 3 5 4" xfId="1098" xr:uid="{00000000-0005-0000-0000-0000E0040000}"/>
    <cellStyle name="Vírgula 5 3 6" xfId="350" xr:uid="{00000000-0005-0000-0000-0000E1040000}"/>
    <cellStyle name="Vírgula 5 3 6 2" xfId="764" xr:uid="{00000000-0005-0000-0000-0000E2040000}"/>
    <cellStyle name="Vírgula 5 3 6 2 2" xfId="1394" xr:uid="{00000000-0005-0000-0000-0000E3040000}"/>
    <cellStyle name="Vírgula 5 3 6 3" xfId="1136" xr:uid="{00000000-0005-0000-0000-0000E4040000}"/>
    <cellStyle name="Vírgula 5 3 7" xfId="408" xr:uid="{00000000-0005-0000-0000-0000E5040000}"/>
    <cellStyle name="Vírgula 5 3 7 2" xfId="822" xr:uid="{00000000-0005-0000-0000-0000E6040000}"/>
    <cellStyle name="Vírgula 5 3 7 2 2" xfId="1428" xr:uid="{00000000-0005-0000-0000-0000E7040000}"/>
    <cellStyle name="Vírgula 5 3 7 3" xfId="1170" xr:uid="{00000000-0005-0000-0000-0000E8040000}"/>
    <cellStyle name="Vírgula 5 3 8" xfId="586" xr:uid="{00000000-0005-0000-0000-0000E9040000}"/>
    <cellStyle name="Vírgula 5 3 8 2" xfId="1282" xr:uid="{00000000-0005-0000-0000-0000EA040000}"/>
    <cellStyle name="Vírgula 5 3 9" xfId="1024" xr:uid="{00000000-0005-0000-0000-0000EB040000}"/>
    <cellStyle name="Vírgula 5 4" xfId="114" xr:uid="{00000000-0005-0000-0000-0000EC040000}"/>
    <cellStyle name="Vírgula 5 4 2" xfId="297" xr:uid="{00000000-0005-0000-0000-0000ED040000}"/>
    <cellStyle name="Vírgula 5 4 2 2" xfId="533" xr:uid="{00000000-0005-0000-0000-0000EE040000}"/>
    <cellStyle name="Vírgula 5 4 2 2 2" xfId="947" xr:uid="{00000000-0005-0000-0000-0000EF040000}"/>
    <cellStyle name="Vírgula 5 4 2 2 2 2" xfId="1507" xr:uid="{00000000-0005-0000-0000-0000F0040000}"/>
    <cellStyle name="Vírgula 5 4 2 2 3" xfId="1249" xr:uid="{00000000-0005-0000-0000-0000F1040000}"/>
    <cellStyle name="Vírgula 5 4 2 3" xfId="711" xr:uid="{00000000-0005-0000-0000-0000F2040000}"/>
    <cellStyle name="Vírgula 5 4 2 3 2" xfId="1361" xr:uid="{00000000-0005-0000-0000-0000F3040000}"/>
    <cellStyle name="Vírgula 5 4 2 4" xfId="1103" xr:uid="{00000000-0005-0000-0000-0000F4040000}"/>
    <cellStyle name="Vírgula 5 4 3" xfId="359" xr:uid="{00000000-0005-0000-0000-0000F5040000}"/>
    <cellStyle name="Vírgula 5 4 3 2" xfId="773" xr:uid="{00000000-0005-0000-0000-0000F6040000}"/>
    <cellStyle name="Vírgula 5 4 3 2 2" xfId="1399" xr:uid="{00000000-0005-0000-0000-0000F7040000}"/>
    <cellStyle name="Vírgula 5 4 3 3" xfId="1141" xr:uid="{00000000-0005-0000-0000-0000F8040000}"/>
    <cellStyle name="Vírgula 5 4 4" xfId="417" xr:uid="{00000000-0005-0000-0000-0000F9040000}"/>
    <cellStyle name="Vírgula 5 4 4 2" xfId="831" xr:uid="{00000000-0005-0000-0000-0000FA040000}"/>
    <cellStyle name="Vírgula 5 4 4 2 2" xfId="1433" xr:uid="{00000000-0005-0000-0000-0000FB040000}"/>
    <cellStyle name="Vírgula 5 4 4 3" xfId="1175" xr:uid="{00000000-0005-0000-0000-0000FC040000}"/>
    <cellStyle name="Vírgula 5 4 5" xfId="595" xr:uid="{00000000-0005-0000-0000-0000FD040000}"/>
    <cellStyle name="Vírgula 5 4 5 2" xfId="1287" xr:uid="{00000000-0005-0000-0000-0000FE040000}"/>
    <cellStyle name="Vírgula 5 4 6" xfId="1029" xr:uid="{00000000-0005-0000-0000-0000FF040000}"/>
    <cellStyle name="Vírgula 5 5" xfId="143" xr:uid="{00000000-0005-0000-0000-000000050000}"/>
    <cellStyle name="Vírgula 5 5 2" xfId="446" xr:uid="{00000000-0005-0000-0000-000001050000}"/>
    <cellStyle name="Vírgula 5 5 2 2" xfId="860" xr:uid="{00000000-0005-0000-0000-000002050000}"/>
    <cellStyle name="Vírgula 5 5 2 2 2" xfId="1450" xr:uid="{00000000-0005-0000-0000-000003050000}"/>
    <cellStyle name="Vírgula 5 5 2 3" xfId="1192" xr:uid="{00000000-0005-0000-0000-000004050000}"/>
    <cellStyle name="Vírgula 5 5 3" xfId="624" xr:uid="{00000000-0005-0000-0000-000005050000}"/>
    <cellStyle name="Vírgula 5 5 3 2" xfId="1304" xr:uid="{00000000-0005-0000-0000-000006050000}"/>
    <cellStyle name="Vírgula 5 5 4" xfId="1046" xr:uid="{00000000-0005-0000-0000-000007050000}"/>
    <cellStyle name="Vírgula 5 6" xfId="172" xr:uid="{00000000-0005-0000-0000-000008050000}"/>
    <cellStyle name="Vírgula 5 6 2" xfId="469" xr:uid="{00000000-0005-0000-0000-000009050000}"/>
    <cellStyle name="Vírgula 5 6 2 2" xfId="883" xr:uid="{00000000-0005-0000-0000-00000A050000}"/>
    <cellStyle name="Vírgula 5 6 2 2 2" xfId="1466" xr:uid="{00000000-0005-0000-0000-00000B050000}"/>
    <cellStyle name="Vírgula 5 6 2 3" xfId="1208" xr:uid="{00000000-0005-0000-0000-00000C050000}"/>
    <cellStyle name="Vírgula 5 6 3" xfId="647" xr:uid="{00000000-0005-0000-0000-00000D050000}"/>
    <cellStyle name="Vírgula 5 6 3 2" xfId="1320" xr:uid="{00000000-0005-0000-0000-00000E050000}"/>
    <cellStyle name="Vírgula 5 6 4" xfId="1062" xr:uid="{00000000-0005-0000-0000-00000F050000}"/>
    <cellStyle name="Vírgula 5 7" xfId="268" xr:uid="{00000000-0005-0000-0000-000010050000}"/>
    <cellStyle name="Vírgula 5 7 2" xfId="504" xr:uid="{00000000-0005-0000-0000-000011050000}"/>
    <cellStyle name="Vírgula 5 7 2 2" xfId="918" xr:uid="{00000000-0005-0000-0000-000012050000}"/>
    <cellStyle name="Vírgula 5 7 2 2 2" xfId="1490" xr:uid="{00000000-0005-0000-0000-000013050000}"/>
    <cellStyle name="Vírgula 5 7 2 3" xfId="1232" xr:uid="{00000000-0005-0000-0000-000014050000}"/>
    <cellStyle name="Vírgula 5 7 3" xfId="682" xr:uid="{00000000-0005-0000-0000-000015050000}"/>
    <cellStyle name="Vírgula 5 7 3 2" xfId="1344" xr:uid="{00000000-0005-0000-0000-000016050000}"/>
    <cellStyle name="Vírgula 5 7 4" xfId="1086" xr:uid="{00000000-0005-0000-0000-000017050000}"/>
    <cellStyle name="Vírgula 5 8" xfId="330" xr:uid="{00000000-0005-0000-0000-000018050000}"/>
    <cellStyle name="Vírgula 5 8 2" xfId="744" xr:uid="{00000000-0005-0000-0000-000019050000}"/>
    <cellStyle name="Vírgula 5 8 2 2" xfId="1382" xr:uid="{00000000-0005-0000-0000-00001A050000}"/>
    <cellStyle name="Vírgula 5 8 3" xfId="1124" xr:uid="{00000000-0005-0000-0000-00001B050000}"/>
    <cellStyle name="Vírgula 5 9" xfId="388" xr:uid="{00000000-0005-0000-0000-00001C050000}"/>
    <cellStyle name="Vírgula 5 9 2" xfId="802" xr:uid="{00000000-0005-0000-0000-00001D050000}"/>
    <cellStyle name="Vírgula 5 9 2 2" xfId="1416" xr:uid="{00000000-0005-0000-0000-00001E050000}"/>
    <cellStyle name="Vírgula 5 9 3" xfId="1158" xr:uid="{00000000-0005-0000-0000-00001F050000}"/>
    <cellStyle name="Vírgula 6" xfId="80" xr:uid="{00000000-0005-0000-0000-000020050000}"/>
    <cellStyle name="Vírgula 6 2" xfId="94" xr:uid="{00000000-0005-0000-0000-000021050000}"/>
    <cellStyle name="Vírgula 6 2 2" xfId="125" xr:uid="{00000000-0005-0000-0000-000022050000}"/>
    <cellStyle name="Vírgula 6 2 2 2" xfId="308" xr:uid="{00000000-0005-0000-0000-000023050000}"/>
    <cellStyle name="Vírgula 6 2 2 2 2" xfId="544" xr:uid="{00000000-0005-0000-0000-000024050000}"/>
    <cellStyle name="Vírgula 6 2 2 2 2 2" xfId="958" xr:uid="{00000000-0005-0000-0000-000025050000}"/>
    <cellStyle name="Vírgula 6 2 2 2 2 2 2" xfId="1514" xr:uid="{00000000-0005-0000-0000-000026050000}"/>
    <cellStyle name="Vírgula 6 2 2 2 2 3" xfId="1256" xr:uid="{00000000-0005-0000-0000-000027050000}"/>
    <cellStyle name="Vírgula 6 2 2 2 3" xfId="722" xr:uid="{00000000-0005-0000-0000-000028050000}"/>
    <cellStyle name="Vírgula 6 2 2 2 3 2" xfId="1368" xr:uid="{00000000-0005-0000-0000-000029050000}"/>
    <cellStyle name="Vírgula 6 2 2 2 4" xfId="1110" xr:uid="{00000000-0005-0000-0000-00002A050000}"/>
    <cellStyle name="Vírgula 6 2 2 3" xfId="370" xr:uid="{00000000-0005-0000-0000-00002B050000}"/>
    <cellStyle name="Vírgula 6 2 2 3 2" xfId="784" xr:uid="{00000000-0005-0000-0000-00002C050000}"/>
    <cellStyle name="Vírgula 6 2 2 3 2 2" xfId="1406" xr:uid="{00000000-0005-0000-0000-00002D050000}"/>
    <cellStyle name="Vírgula 6 2 2 3 3" xfId="1148" xr:uid="{00000000-0005-0000-0000-00002E050000}"/>
    <cellStyle name="Vírgula 6 2 2 4" xfId="428" xr:uid="{00000000-0005-0000-0000-00002F050000}"/>
    <cellStyle name="Vírgula 6 2 2 4 2" xfId="842" xr:uid="{00000000-0005-0000-0000-000030050000}"/>
    <cellStyle name="Vírgula 6 2 2 4 2 2" xfId="1440" xr:uid="{00000000-0005-0000-0000-000031050000}"/>
    <cellStyle name="Vírgula 6 2 2 4 3" xfId="1182" xr:uid="{00000000-0005-0000-0000-000032050000}"/>
    <cellStyle name="Vírgula 6 2 2 5" xfId="606" xr:uid="{00000000-0005-0000-0000-000033050000}"/>
    <cellStyle name="Vírgula 6 2 2 5 2" xfId="1294" xr:uid="{00000000-0005-0000-0000-000034050000}"/>
    <cellStyle name="Vírgula 6 2 2 6" xfId="1036" xr:uid="{00000000-0005-0000-0000-000035050000}"/>
    <cellStyle name="Vírgula 6 2 3" xfId="166" xr:uid="{00000000-0005-0000-0000-000036050000}"/>
    <cellStyle name="Vírgula 6 2 3 2" xfId="466" xr:uid="{00000000-0005-0000-0000-000037050000}"/>
    <cellStyle name="Vírgula 6 2 3 2 2" xfId="880" xr:uid="{00000000-0005-0000-0000-000038050000}"/>
    <cellStyle name="Vírgula 6 2 3 2 2 2" xfId="1464" xr:uid="{00000000-0005-0000-0000-000039050000}"/>
    <cellStyle name="Vírgula 6 2 3 2 3" xfId="1206" xr:uid="{00000000-0005-0000-0000-00003A050000}"/>
    <cellStyle name="Vírgula 6 2 3 3" xfId="644" xr:uid="{00000000-0005-0000-0000-00003B050000}"/>
    <cellStyle name="Vírgula 6 2 3 3 2" xfId="1318" xr:uid="{00000000-0005-0000-0000-00003C050000}"/>
    <cellStyle name="Vírgula 6 2 3 4" xfId="1060" xr:uid="{00000000-0005-0000-0000-00003D050000}"/>
    <cellStyle name="Vírgula 6 2 4" xfId="253" xr:uid="{00000000-0005-0000-0000-00003E050000}"/>
    <cellStyle name="Vírgula 6 2 4 2" xfId="490" xr:uid="{00000000-0005-0000-0000-00003F050000}"/>
    <cellStyle name="Vírgula 6 2 4 2 2" xfId="904" xr:uid="{00000000-0005-0000-0000-000040050000}"/>
    <cellStyle name="Vírgula 6 2 4 2 2 2" xfId="1481" xr:uid="{00000000-0005-0000-0000-000041050000}"/>
    <cellStyle name="Vírgula 6 2 4 2 3" xfId="1223" xr:uid="{00000000-0005-0000-0000-000042050000}"/>
    <cellStyle name="Vírgula 6 2 4 3" xfId="668" xr:uid="{00000000-0005-0000-0000-000043050000}"/>
    <cellStyle name="Vírgula 6 2 4 3 2" xfId="1335" xr:uid="{00000000-0005-0000-0000-000044050000}"/>
    <cellStyle name="Vírgula 6 2 4 4" xfId="1077" xr:uid="{00000000-0005-0000-0000-000045050000}"/>
    <cellStyle name="Vírgula 6 2 5" xfId="279" xr:uid="{00000000-0005-0000-0000-000046050000}"/>
    <cellStyle name="Vírgula 6 2 5 2" xfId="515" xr:uid="{00000000-0005-0000-0000-000047050000}"/>
    <cellStyle name="Vírgula 6 2 5 2 2" xfId="929" xr:uid="{00000000-0005-0000-0000-000048050000}"/>
    <cellStyle name="Vírgula 6 2 5 2 2 2" xfId="1497" xr:uid="{00000000-0005-0000-0000-000049050000}"/>
    <cellStyle name="Vírgula 6 2 5 2 3" xfId="1239" xr:uid="{00000000-0005-0000-0000-00004A050000}"/>
    <cellStyle name="Vírgula 6 2 5 3" xfId="693" xr:uid="{00000000-0005-0000-0000-00004B050000}"/>
    <cellStyle name="Vírgula 6 2 5 3 2" xfId="1351" xr:uid="{00000000-0005-0000-0000-00004C050000}"/>
    <cellStyle name="Vírgula 6 2 5 4" xfId="1093" xr:uid="{00000000-0005-0000-0000-00004D050000}"/>
    <cellStyle name="Vírgula 6 2 6" xfId="341" xr:uid="{00000000-0005-0000-0000-00004E050000}"/>
    <cellStyle name="Vírgula 6 2 6 2" xfId="755" xr:uid="{00000000-0005-0000-0000-00004F050000}"/>
    <cellStyle name="Vírgula 6 2 6 2 2" xfId="1389" xr:uid="{00000000-0005-0000-0000-000050050000}"/>
    <cellStyle name="Vírgula 6 2 6 3" xfId="1131" xr:uid="{00000000-0005-0000-0000-000051050000}"/>
    <cellStyle name="Vírgula 6 2 7" xfId="399" xr:uid="{00000000-0005-0000-0000-000052050000}"/>
    <cellStyle name="Vírgula 6 2 7 2" xfId="813" xr:uid="{00000000-0005-0000-0000-000053050000}"/>
    <cellStyle name="Vírgula 6 2 7 2 2" xfId="1423" xr:uid="{00000000-0005-0000-0000-000054050000}"/>
    <cellStyle name="Vírgula 6 2 7 3" xfId="1165" xr:uid="{00000000-0005-0000-0000-000055050000}"/>
    <cellStyle name="Vírgula 6 2 8" xfId="577" xr:uid="{00000000-0005-0000-0000-000056050000}"/>
    <cellStyle name="Vírgula 6 2 8 2" xfId="1277" xr:uid="{00000000-0005-0000-0000-000057050000}"/>
    <cellStyle name="Vírgula 6 2 9" xfId="1019" xr:uid="{00000000-0005-0000-0000-000058050000}"/>
    <cellStyle name="Vírgula 6 3" xfId="156" xr:uid="{00000000-0005-0000-0000-000059050000}"/>
    <cellStyle name="Vírgula 6 3 2" xfId="257" xr:uid="{00000000-0005-0000-0000-00005A050000}"/>
    <cellStyle name="Vírgula 6 3 2 2" xfId="493" xr:uid="{00000000-0005-0000-0000-00005B050000}"/>
    <cellStyle name="Vírgula 6 3 2 2 2" xfId="907" xr:uid="{00000000-0005-0000-0000-00005C050000}"/>
    <cellStyle name="Vírgula 6 3 2 2 2 2" xfId="1483" xr:uid="{00000000-0005-0000-0000-00005D050000}"/>
    <cellStyle name="Vírgula 6 3 2 2 3" xfId="1225" xr:uid="{00000000-0005-0000-0000-00005E050000}"/>
    <cellStyle name="Vírgula 6 3 2 3" xfId="671" xr:uid="{00000000-0005-0000-0000-00005F050000}"/>
    <cellStyle name="Vírgula 6 3 2 3 2" xfId="1337" xr:uid="{00000000-0005-0000-0000-000060050000}"/>
    <cellStyle name="Vírgula 6 3 2 4" xfId="1079" xr:uid="{00000000-0005-0000-0000-000061050000}"/>
    <cellStyle name="Vírgula 6 3 3" xfId="456" xr:uid="{00000000-0005-0000-0000-000062050000}"/>
    <cellStyle name="Vírgula 6 3 3 2" xfId="870" xr:uid="{00000000-0005-0000-0000-000063050000}"/>
    <cellStyle name="Vírgula 6 3 3 2 2" xfId="1457" xr:uid="{00000000-0005-0000-0000-000064050000}"/>
    <cellStyle name="Vírgula 6 3 3 3" xfId="1199" xr:uid="{00000000-0005-0000-0000-000065050000}"/>
    <cellStyle name="Vírgula 6 3 4" xfId="634" xr:uid="{00000000-0005-0000-0000-000066050000}"/>
    <cellStyle name="Vírgula 6 3 4 2" xfId="1311" xr:uid="{00000000-0005-0000-0000-000067050000}"/>
    <cellStyle name="Vírgula 6 3 5" xfId="1053" xr:uid="{00000000-0005-0000-0000-000068050000}"/>
    <cellStyle name="Vírgula 7" xfId="89" xr:uid="{00000000-0005-0000-0000-000069050000}"/>
    <cellStyle name="Vírgula 7 2" xfId="120" xr:uid="{00000000-0005-0000-0000-00006A050000}"/>
    <cellStyle name="Vírgula 7 2 2" xfId="254" xr:uid="{00000000-0005-0000-0000-00006B050000}"/>
    <cellStyle name="Vírgula 7 2 2 2" xfId="491" xr:uid="{00000000-0005-0000-0000-00006C050000}"/>
    <cellStyle name="Vírgula 7 2 2 2 2" xfId="905" xr:uid="{00000000-0005-0000-0000-00006D050000}"/>
    <cellStyle name="Vírgula 7 2 2 2 2 2" xfId="1482" xr:uid="{00000000-0005-0000-0000-00006E050000}"/>
    <cellStyle name="Vírgula 7 2 2 2 3" xfId="1224" xr:uid="{00000000-0005-0000-0000-00006F050000}"/>
    <cellStyle name="Vírgula 7 2 2 3" xfId="669" xr:uid="{00000000-0005-0000-0000-000070050000}"/>
    <cellStyle name="Vírgula 7 2 2 3 2" xfId="1336" xr:uid="{00000000-0005-0000-0000-000071050000}"/>
    <cellStyle name="Vírgula 7 2 2 4" xfId="1078" xr:uid="{00000000-0005-0000-0000-000072050000}"/>
    <cellStyle name="Vírgula 7 2 3" xfId="303" xr:uid="{00000000-0005-0000-0000-000073050000}"/>
    <cellStyle name="Vírgula 7 2 3 2" xfId="539" xr:uid="{00000000-0005-0000-0000-000074050000}"/>
    <cellStyle name="Vírgula 7 2 3 2 2" xfId="953" xr:uid="{00000000-0005-0000-0000-000075050000}"/>
    <cellStyle name="Vírgula 7 2 3 2 2 2" xfId="1509" xr:uid="{00000000-0005-0000-0000-000076050000}"/>
    <cellStyle name="Vírgula 7 2 3 2 3" xfId="1251" xr:uid="{00000000-0005-0000-0000-000077050000}"/>
    <cellStyle name="Vírgula 7 2 3 3" xfId="717" xr:uid="{00000000-0005-0000-0000-000078050000}"/>
    <cellStyle name="Vírgula 7 2 3 3 2" xfId="1363" xr:uid="{00000000-0005-0000-0000-000079050000}"/>
    <cellStyle name="Vírgula 7 2 3 4" xfId="1105" xr:uid="{00000000-0005-0000-0000-00007A050000}"/>
    <cellStyle name="Vírgula 7 2 4" xfId="322" xr:uid="{00000000-0005-0000-0000-00007B050000}"/>
    <cellStyle name="Vírgula 7 2 4 2" xfId="558" xr:uid="{00000000-0005-0000-0000-00007C050000}"/>
    <cellStyle name="Vírgula 7 2 4 2 2" xfId="972" xr:uid="{00000000-0005-0000-0000-00007D050000}"/>
    <cellStyle name="Vírgula 7 2 4 2 2 2" xfId="1523" xr:uid="{00000000-0005-0000-0000-00007E050000}"/>
    <cellStyle name="Vírgula 7 2 4 2 3" xfId="1265" xr:uid="{00000000-0005-0000-0000-00007F050000}"/>
    <cellStyle name="Vírgula 7 2 4 3" xfId="736" xr:uid="{00000000-0005-0000-0000-000080050000}"/>
    <cellStyle name="Vírgula 7 2 4 3 2" xfId="1377" xr:uid="{00000000-0005-0000-0000-000081050000}"/>
    <cellStyle name="Vírgula 7 2 4 4" xfId="1119" xr:uid="{00000000-0005-0000-0000-000082050000}"/>
    <cellStyle name="Vírgula 7 2 5" xfId="365" xr:uid="{00000000-0005-0000-0000-000083050000}"/>
    <cellStyle name="Vírgula 7 2 5 2" xfId="779" xr:uid="{00000000-0005-0000-0000-000084050000}"/>
    <cellStyle name="Vírgula 7 2 5 2 2" xfId="1401" xr:uid="{00000000-0005-0000-0000-000085050000}"/>
    <cellStyle name="Vírgula 7 2 5 3" xfId="1143" xr:uid="{00000000-0005-0000-0000-000086050000}"/>
    <cellStyle name="Vírgula 7 2 6" xfId="423" xr:uid="{00000000-0005-0000-0000-000087050000}"/>
    <cellStyle name="Vírgula 7 2 6 2" xfId="837" xr:uid="{00000000-0005-0000-0000-000088050000}"/>
    <cellStyle name="Vírgula 7 2 6 2 2" xfId="1435" xr:uid="{00000000-0005-0000-0000-000089050000}"/>
    <cellStyle name="Vírgula 7 2 6 3" xfId="1177" xr:uid="{00000000-0005-0000-0000-00008A050000}"/>
    <cellStyle name="Vírgula 7 2 7" xfId="601" xr:uid="{00000000-0005-0000-0000-00008B050000}"/>
    <cellStyle name="Vírgula 7 2 7 2" xfId="1289" xr:uid="{00000000-0005-0000-0000-00008C050000}"/>
    <cellStyle name="Vírgula 7 2 8" xfId="1031" xr:uid="{00000000-0005-0000-0000-00008D050000}"/>
    <cellStyle name="Vírgula 7 3" xfId="161" xr:uid="{00000000-0005-0000-0000-00008E050000}"/>
    <cellStyle name="Vírgula 7 3 2" xfId="461" xr:uid="{00000000-0005-0000-0000-00008F050000}"/>
    <cellStyle name="Vírgula 7 3 2 2" xfId="875" xr:uid="{00000000-0005-0000-0000-000090050000}"/>
    <cellStyle name="Vírgula 7 3 2 2 2" xfId="1459" xr:uid="{00000000-0005-0000-0000-000091050000}"/>
    <cellStyle name="Vírgula 7 3 2 3" xfId="1201" xr:uid="{00000000-0005-0000-0000-000092050000}"/>
    <cellStyle name="Vírgula 7 3 3" xfId="639" xr:uid="{00000000-0005-0000-0000-000093050000}"/>
    <cellStyle name="Vírgula 7 3 3 2" xfId="1313" xr:uid="{00000000-0005-0000-0000-000094050000}"/>
    <cellStyle name="Vírgula 7 3 4" xfId="1055" xr:uid="{00000000-0005-0000-0000-000095050000}"/>
    <cellStyle name="Vírgula 7 4" xfId="189" xr:uid="{00000000-0005-0000-0000-000096050000}"/>
    <cellStyle name="Vírgula 7 5" xfId="274" xr:uid="{00000000-0005-0000-0000-000097050000}"/>
    <cellStyle name="Vírgula 7 5 2" xfId="510" xr:uid="{00000000-0005-0000-0000-000098050000}"/>
    <cellStyle name="Vírgula 7 5 2 2" xfId="924" xr:uid="{00000000-0005-0000-0000-000099050000}"/>
    <cellStyle name="Vírgula 7 5 2 2 2" xfId="1492" xr:uid="{00000000-0005-0000-0000-00009A050000}"/>
    <cellStyle name="Vírgula 7 5 2 3" xfId="1234" xr:uid="{00000000-0005-0000-0000-00009B050000}"/>
    <cellStyle name="Vírgula 7 5 3" xfId="688" xr:uid="{00000000-0005-0000-0000-00009C050000}"/>
    <cellStyle name="Vírgula 7 5 3 2" xfId="1346" xr:uid="{00000000-0005-0000-0000-00009D050000}"/>
    <cellStyle name="Vírgula 7 5 4" xfId="1088" xr:uid="{00000000-0005-0000-0000-00009E050000}"/>
    <cellStyle name="Vírgula 7 6" xfId="336" xr:uid="{00000000-0005-0000-0000-00009F050000}"/>
    <cellStyle name="Vírgula 7 6 2" xfId="750" xr:uid="{00000000-0005-0000-0000-0000A0050000}"/>
    <cellStyle name="Vírgula 7 6 2 2" xfId="1384" xr:uid="{00000000-0005-0000-0000-0000A1050000}"/>
    <cellStyle name="Vírgula 7 6 3" xfId="1126" xr:uid="{00000000-0005-0000-0000-0000A2050000}"/>
    <cellStyle name="Vírgula 7 7" xfId="394" xr:uid="{00000000-0005-0000-0000-0000A3050000}"/>
    <cellStyle name="Vírgula 7 7 2" xfId="808" xr:uid="{00000000-0005-0000-0000-0000A4050000}"/>
    <cellStyle name="Vírgula 7 7 2 2" xfId="1418" xr:uid="{00000000-0005-0000-0000-0000A5050000}"/>
    <cellStyle name="Vírgula 7 7 3" xfId="1160" xr:uid="{00000000-0005-0000-0000-0000A6050000}"/>
    <cellStyle name="Vírgula 7 8" xfId="572" xr:uid="{00000000-0005-0000-0000-0000A7050000}"/>
    <cellStyle name="Vírgula 7 8 2" xfId="1272" xr:uid="{00000000-0005-0000-0000-0000A8050000}"/>
    <cellStyle name="Vírgula 7 9" xfId="1014" xr:uid="{00000000-0005-0000-0000-0000A9050000}"/>
    <cellStyle name="Vírgula 8" xfId="100" xr:uid="{00000000-0005-0000-0000-0000AA050000}"/>
    <cellStyle name="Vírgula 8 10" xfId="1020" xr:uid="{00000000-0005-0000-0000-0000AB050000}"/>
    <cellStyle name="Vírgula 8 2" xfId="130" xr:uid="{00000000-0005-0000-0000-0000AC050000}"/>
    <cellStyle name="Vírgula 8 2 2" xfId="313" xr:uid="{00000000-0005-0000-0000-0000AD050000}"/>
    <cellStyle name="Vírgula 8 2 2 2" xfId="549" xr:uid="{00000000-0005-0000-0000-0000AE050000}"/>
    <cellStyle name="Vírgula 8 2 2 2 2" xfId="963" xr:uid="{00000000-0005-0000-0000-0000AF050000}"/>
    <cellStyle name="Vírgula 8 2 2 2 2 2" xfId="1515" xr:uid="{00000000-0005-0000-0000-0000B0050000}"/>
    <cellStyle name="Vírgula 8 2 2 2 3" xfId="1257" xr:uid="{00000000-0005-0000-0000-0000B1050000}"/>
    <cellStyle name="Vírgula 8 2 2 3" xfId="727" xr:uid="{00000000-0005-0000-0000-0000B2050000}"/>
    <cellStyle name="Vírgula 8 2 2 3 2" xfId="1369" xr:uid="{00000000-0005-0000-0000-0000B3050000}"/>
    <cellStyle name="Vírgula 8 2 2 4" xfId="1111" xr:uid="{00000000-0005-0000-0000-0000B4050000}"/>
    <cellStyle name="Vírgula 8 2 3" xfId="375" xr:uid="{00000000-0005-0000-0000-0000B5050000}"/>
    <cellStyle name="Vírgula 8 2 3 2" xfId="789" xr:uid="{00000000-0005-0000-0000-0000B6050000}"/>
    <cellStyle name="Vírgula 8 2 3 2 2" xfId="1407" xr:uid="{00000000-0005-0000-0000-0000B7050000}"/>
    <cellStyle name="Vírgula 8 2 3 3" xfId="1149" xr:uid="{00000000-0005-0000-0000-0000B8050000}"/>
    <cellStyle name="Vírgula 8 2 4" xfId="433" xr:uid="{00000000-0005-0000-0000-0000B9050000}"/>
    <cellStyle name="Vírgula 8 2 4 2" xfId="847" xr:uid="{00000000-0005-0000-0000-0000BA050000}"/>
    <cellStyle name="Vírgula 8 2 4 2 2" xfId="1441" xr:uid="{00000000-0005-0000-0000-0000BB050000}"/>
    <cellStyle name="Vírgula 8 2 4 3" xfId="1183" xr:uid="{00000000-0005-0000-0000-0000BC050000}"/>
    <cellStyle name="Vírgula 8 2 5" xfId="611" xr:uid="{00000000-0005-0000-0000-0000BD050000}"/>
    <cellStyle name="Vírgula 8 2 5 2" xfId="1295" xr:uid="{00000000-0005-0000-0000-0000BE050000}"/>
    <cellStyle name="Vírgula 8 2 6" xfId="1037" xr:uid="{00000000-0005-0000-0000-0000BF050000}"/>
    <cellStyle name="Vírgula 8 3" xfId="151" xr:uid="{00000000-0005-0000-0000-0000C0050000}"/>
    <cellStyle name="Vírgula 8 3 2" xfId="451" xr:uid="{00000000-0005-0000-0000-0000C1050000}"/>
    <cellStyle name="Vírgula 8 3 2 2" xfId="865" xr:uid="{00000000-0005-0000-0000-0000C2050000}"/>
    <cellStyle name="Vírgula 8 3 2 2 2" xfId="1452" xr:uid="{00000000-0005-0000-0000-0000C3050000}"/>
    <cellStyle name="Vírgula 8 3 2 3" xfId="1194" xr:uid="{00000000-0005-0000-0000-0000C4050000}"/>
    <cellStyle name="Vírgula 8 3 3" xfId="629" xr:uid="{00000000-0005-0000-0000-0000C5050000}"/>
    <cellStyle name="Vírgula 8 3 3 2" xfId="1306" xr:uid="{00000000-0005-0000-0000-0000C6050000}"/>
    <cellStyle name="Vírgula 8 3 4" xfId="1048" xr:uid="{00000000-0005-0000-0000-0000C7050000}"/>
    <cellStyle name="Vírgula 8 4" xfId="190" xr:uid="{00000000-0005-0000-0000-0000C8050000}"/>
    <cellStyle name="Vírgula 8 4 2" xfId="477" xr:uid="{00000000-0005-0000-0000-0000C9050000}"/>
    <cellStyle name="Vírgula 8 4 2 2" xfId="891" xr:uid="{00000000-0005-0000-0000-0000CA050000}"/>
    <cellStyle name="Vírgula 8 4 2 2 2" xfId="1470" xr:uid="{00000000-0005-0000-0000-0000CB050000}"/>
    <cellStyle name="Vírgula 8 4 2 3" xfId="1212" xr:uid="{00000000-0005-0000-0000-0000CC050000}"/>
    <cellStyle name="Vírgula 8 4 3" xfId="655" xr:uid="{00000000-0005-0000-0000-0000CD050000}"/>
    <cellStyle name="Vírgula 8 4 3 2" xfId="1324" xr:uid="{00000000-0005-0000-0000-0000CE050000}"/>
    <cellStyle name="Vírgula 8 4 4" xfId="1066" xr:uid="{00000000-0005-0000-0000-0000CF050000}"/>
    <cellStyle name="Vírgula 8 5" xfId="284" xr:uid="{00000000-0005-0000-0000-0000D0050000}"/>
    <cellStyle name="Vírgula 8 5 2" xfId="520" xr:uid="{00000000-0005-0000-0000-0000D1050000}"/>
    <cellStyle name="Vírgula 8 5 2 2" xfId="934" xr:uid="{00000000-0005-0000-0000-0000D2050000}"/>
    <cellStyle name="Vírgula 8 5 2 2 2" xfId="1498" xr:uid="{00000000-0005-0000-0000-0000D3050000}"/>
    <cellStyle name="Vírgula 8 5 2 3" xfId="1240" xr:uid="{00000000-0005-0000-0000-0000D4050000}"/>
    <cellStyle name="Vírgula 8 5 3" xfId="698" xr:uid="{00000000-0005-0000-0000-0000D5050000}"/>
    <cellStyle name="Vírgula 8 5 3 2" xfId="1352" xr:uid="{00000000-0005-0000-0000-0000D6050000}"/>
    <cellStyle name="Vírgula 8 5 4" xfId="1094" xr:uid="{00000000-0005-0000-0000-0000D7050000}"/>
    <cellStyle name="Vírgula 8 6" xfId="319" xr:uid="{00000000-0005-0000-0000-0000D8050000}"/>
    <cellStyle name="Vírgula 8 6 2" xfId="555" xr:uid="{00000000-0005-0000-0000-0000D9050000}"/>
    <cellStyle name="Vírgula 8 6 2 2" xfId="969" xr:uid="{00000000-0005-0000-0000-0000DA050000}"/>
    <cellStyle name="Vírgula 8 6 2 2 2" xfId="1520" xr:uid="{00000000-0005-0000-0000-0000DB050000}"/>
    <cellStyle name="Vírgula 8 6 2 3" xfId="1262" xr:uid="{00000000-0005-0000-0000-0000DC050000}"/>
    <cellStyle name="Vírgula 8 6 3" xfId="733" xr:uid="{00000000-0005-0000-0000-0000DD050000}"/>
    <cellStyle name="Vírgula 8 6 3 2" xfId="1374" xr:uid="{00000000-0005-0000-0000-0000DE050000}"/>
    <cellStyle name="Vírgula 8 6 4" xfId="1116" xr:uid="{00000000-0005-0000-0000-0000DF050000}"/>
    <cellStyle name="Vírgula 8 7" xfId="346" xr:uid="{00000000-0005-0000-0000-0000E0050000}"/>
    <cellStyle name="Vírgula 8 7 2" xfId="760" xr:uid="{00000000-0005-0000-0000-0000E1050000}"/>
    <cellStyle name="Vírgula 8 7 2 2" xfId="1390" xr:uid="{00000000-0005-0000-0000-0000E2050000}"/>
    <cellStyle name="Vírgula 8 7 3" xfId="1132" xr:uid="{00000000-0005-0000-0000-0000E3050000}"/>
    <cellStyle name="Vírgula 8 8" xfId="404" xr:uid="{00000000-0005-0000-0000-0000E4050000}"/>
    <cellStyle name="Vírgula 8 8 2" xfId="818" xr:uid="{00000000-0005-0000-0000-0000E5050000}"/>
    <cellStyle name="Vírgula 8 8 2 2" xfId="1424" xr:uid="{00000000-0005-0000-0000-0000E6050000}"/>
    <cellStyle name="Vírgula 8 8 3" xfId="1166" xr:uid="{00000000-0005-0000-0000-0000E7050000}"/>
    <cellStyle name="Vírgula 8 9" xfId="582" xr:uid="{00000000-0005-0000-0000-0000E8050000}"/>
    <cellStyle name="Vírgula 8 9 2" xfId="1278" xr:uid="{00000000-0005-0000-0000-0000E9050000}"/>
    <cellStyle name="Vírgula 9" xfId="110" xr:uid="{00000000-0005-0000-0000-0000EA050000}"/>
    <cellStyle name="Vírgula 9 2" xfId="293" xr:uid="{00000000-0005-0000-0000-0000EB050000}"/>
    <cellStyle name="Vírgula 9 2 2" xfId="529" xr:uid="{00000000-0005-0000-0000-0000EC050000}"/>
    <cellStyle name="Vírgula 9 2 2 2" xfId="943" xr:uid="{00000000-0005-0000-0000-0000ED050000}"/>
    <cellStyle name="Vírgula 9 2 2 2 2" xfId="1503" xr:uid="{00000000-0005-0000-0000-0000EE050000}"/>
    <cellStyle name="Vírgula 9 2 2 3" xfId="1245" xr:uid="{00000000-0005-0000-0000-0000EF050000}"/>
    <cellStyle name="Vírgula 9 2 3" xfId="707" xr:uid="{00000000-0005-0000-0000-0000F0050000}"/>
    <cellStyle name="Vírgula 9 2 3 2" xfId="1357" xr:uid="{00000000-0005-0000-0000-0000F1050000}"/>
    <cellStyle name="Vírgula 9 2 4" xfId="1099" xr:uid="{00000000-0005-0000-0000-0000F2050000}"/>
    <cellStyle name="Vírgula 9 3" xfId="355" xr:uid="{00000000-0005-0000-0000-0000F3050000}"/>
    <cellStyle name="Vírgula 9 3 2" xfId="769" xr:uid="{00000000-0005-0000-0000-0000F4050000}"/>
    <cellStyle name="Vírgula 9 3 2 2" xfId="1395" xr:uid="{00000000-0005-0000-0000-0000F5050000}"/>
    <cellStyle name="Vírgula 9 3 3" xfId="1137" xr:uid="{00000000-0005-0000-0000-0000F6050000}"/>
    <cellStyle name="Vírgula 9 4" xfId="413" xr:uid="{00000000-0005-0000-0000-0000F7050000}"/>
    <cellStyle name="Vírgula 9 4 2" xfId="827" xr:uid="{00000000-0005-0000-0000-0000F8050000}"/>
    <cellStyle name="Vírgula 9 4 2 2" xfId="1429" xr:uid="{00000000-0005-0000-0000-0000F9050000}"/>
    <cellStyle name="Vírgula 9 4 3" xfId="1171" xr:uid="{00000000-0005-0000-0000-0000FA050000}"/>
    <cellStyle name="Vírgula 9 5" xfId="591" xr:uid="{00000000-0005-0000-0000-0000FB050000}"/>
    <cellStyle name="Vírgula 9 5 2" xfId="1283" xr:uid="{00000000-0005-0000-0000-0000FC050000}"/>
    <cellStyle name="Vírgula 9 6" xfId="1025" xr:uid="{00000000-0005-0000-0000-0000FD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3398520</xdr:colOff>
          <xdr:row>0</xdr:row>
          <xdr:rowOff>45720</xdr:rowOff>
        </xdr:from>
        <xdr:to>
          <xdr:col>3</xdr:col>
          <xdr:colOff>4295775</xdr:colOff>
          <xdr:row>1</xdr:row>
          <xdr:rowOff>613622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E88F2E62-3C4B-424B-9EAE-AAF2DF067D2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574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32120" y="45720"/>
              <a:ext cx="895350" cy="74506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3284220</xdr:colOff>
          <xdr:row>0</xdr:row>
          <xdr:rowOff>0</xdr:rowOff>
        </xdr:from>
        <xdr:to>
          <xdr:col>3</xdr:col>
          <xdr:colOff>4173855</xdr:colOff>
          <xdr:row>1</xdr:row>
          <xdr:rowOff>569807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B548CA14-6540-4C6A-838D-4836748F927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635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4060" y="0"/>
              <a:ext cx="895350" cy="74506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3451860</xdr:colOff>
          <xdr:row>0</xdr:row>
          <xdr:rowOff>0</xdr:rowOff>
        </xdr:from>
        <xdr:to>
          <xdr:col>1</xdr:col>
          <xdr:colOff>4347210</xdr:colOff>
          <xdr:row>1</xdr:row>
          <xdr:rowOff>569807</xdr:rowOff>
        </xdr:to>
        <xdr:pic>
          <xdr:nvPicPr>
            <xdr:cNvPr id="3" name="Imagem 2">
              <a:extLst>
                <a:ext uri="{FF2B5EF4-FFF2-40B4-BE49-F238E27FC236}">
                  <a16:creationId xmlns:a16="http://schemas.microsoft.com/office/drawing/2014/main" id="{F8C639D2-4427-4A52-AB9B-7A0FD49B83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IMAGEM_PREFEITURA" spid="_x0000_s605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975860" y="0"/>
              <a:ext cx="895350" cy="74506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si\Documents\KR%20CONSULTORIA\LINHA%202%20ARQUITETURA\TJ%20CLIENTE\PLN_EXE_ORC_TJMMG_DIR_0101_REV03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OE\UNIDADES\JK\15-07814_OBRA%20DE%20ADEQUACAO%20E%20REFORMA%20CCJK\ACOMPANHAMENTO%20DE%20OBRA\MEDICOES\PLANILHA%20MEDI&#199;&#195;O_MODELO%20JK%20ESTUDO%20PH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emorial"/>
      <sheetName val="Resumo"/>
      <sheetName val="Orçamento"/>
      <sheetName val="Curva ABC"/>
      <sheetName val="Cronograma"/>
      <sheetName val="BDI"/>
      <sheetName val="Composições"/>
      <sheetName val="Cotação"/>
      <sheetName val="Suporte"/>
      <sheetName val="Imagens"/>
      <sheetName val="Banco_Servico"/>
      <sheetName val="Banco_Insumo"/>
      <sheetName val="Curva_Servico"/>
    </sheetNames>
    <sheetDataSet>
      <sheetData sheetId="0"/>
      <sheetData sheetId="1"/>
      <sheetData sheetId="2">
        <row r="2">
          <cell r="B2" t="str">
            <v>TRIBUNAL DE JUSTIÇA MILITAR DE MINAS GERAIS</v>
          </cell>
        </row>
        <row r="3">
          <cell r="B3" t="str">
            <v>OBJETIVA PROJETOS E SERVIÇOS LTDA.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78">
          <cell r="D78" t="str">
            <v>DANILO VITOR SILVA</v>
          </cell>
          <cell r="E78" t="str">
            <v>CREA MG: 201.381/D</v>
          </cell>
        </row>
        <row r="79">
          <cell r="D79" t="str">
            <v>JULIANA GONÇALVES OLIVEIRA</v>
          </cell>
          <cell r="E79" t="str">
            <v>CREA MG: 239.787/D</v>
          </cell>
        </row>
        <row r="80">
          <cell r="D80" t="str">
            <v>LEANDRO FERREIRA ARÃES</v>
          </cell>
          <cell r="E80" t="str">
            <v>CREA MG: 249.818/D</v>
          </cell>
        </row>
        <row r="81">
          <cell r="D81" t="str">
            <v>SÉRGIO HENRIQUE NOGUEIRA</v>
          </cell>
          <cell r="E81" t="str">
            <v>CREA MG: 99.873/D</v>
          </cell>
        </row>
      </sheetData>
      <sheetData sheetId="10">
        <row r="1">
          <cell r="A1" t="str">
            <v>PROJETA CONSULTORIA E SERVIÇOS LTDA.</v>
          </cell>
        </row>
        <row r="2">
          <cell r="A2" t="str">
            <v>OBJETIVA PROJETOS E SERVIÇOS LTDA.</v>
          </cell>
        </row>
        <row r="3">
          <cell r="A3" t="str">
            <v>PLATOR PROJETOS E SERVIÇOS AMBIENTAIS LTDA.</v>
          </cell>
        </row>
        <row r="4">
          <cell r="A4" t="str">
            <v>CONSÓRCIO OPUS PROJETOS</v>
          </cell>
        </row>
        <row r="6">
          <cell r="D6" t="str">
            <v>PROJETA CONSULTORIA E SERVIÇOS LTDA.</v>
          </cell>
        </row>
        <row r="7">
          <cell r="D7" t="str">
            <v>OBJETIVA PROJETOS E SERVIÇOS LTDA.</v>
          </cell>
        </row>
        <row r="8">
          <cell r="D8" t="str">
            <v>PLATOR PROJETOS E SERVIÇOS AMBIENTAIS LTDA.</v>
          </cell>
        </row>
        <row r="9">
          <cell r="D9" t="str">
            <v>CONSÓRCIO OPUS PROJETOS</v>
          </cell>
        </row>
        <row r="11">
          <cell r="G11" t="str">
            <v>PREFEITURA MUNICIPAL DE CONCEIÇÃO DO MATO DENTRO - MG</v>
          </cell>
          <cell r="H11"/>
        </row>
        <row r="12">
          <cell r="G12" t="str">
            <v>PREFEITURA MUNICIPAL DE PARACATU - MG</v>
          </cell>
          <cell r="H12"/>
        </row>
        <row r="13">
          <cell r="G13" t="str">
            <v>PREFEITURA MUNICIPAL DE VITÓRIA - ES</v>
          </cell>
          <cell r="H13"/>
        </row>
        <row r="14">
          <cell r="G14" t="str">
            <v>PREFEITURA MUNICIPAL DE VESPASIANO - MG</v>
          </cell>
          <cell r="H14"/>
        </row>
        <row r="15">
          <cell r="G15" t="str">
            <v>TRIBUNAL DE JUSTIÇA MILITAR DE MINAS GERAIS</v>
          </cell>
          <cell r="H15"/>
        </row>
        <row r="16">
          <cell r="G16" t="str">
            <v>TRIBUNAL DE JUSTIÇA DE MINAS GERAIS</v>
          </cell>
          <cell r="H16"/>
        </row>
        <row r="17">
          <cell r="G17" t="str">
            <v>SECRETARIA DE SEGURANÇA PÚBLICA DO ESPÍRITO SANTO</v>
          </cell>
          <cell r="H17"/>
        </row>
        <row r="18">
          <cell r="G18" t="str">
            <v>PREFEITURA MUNICIPAL DE SERRO - MG</v>
          </cell>
          <cell r="H18"/>
        </row>
        <row r="19">
          <cell r="G19" t="str">
            <v>PREFEITURA MUNICIPAL DE SERRA - ES</v>
          </cell>
          <cell r="H19"/>
        </row>
        <row r="20">
          <cell r="G20" t="str">
            <v>PREFEITURA MUNICIPAL DE SARZEDO - MG</v>
          </cell>
          <cell r="H20"/>
        </row>
        <row r="21">
          <cell r="G21" t="str">
            <v>PREFEITURA MUNICIPAL DE SÃO JOAQUIM DE BICAS - MG</v>
          </cell>
          <cell r="H21"/>
        </row>
        <row r="22">
          <cell r="G22" t="str">
            <v>PREFEITURA MUNICIPAL DE SANTA BÁRBARA - MG</v>
          </cell>
          <cell r="H22"/>
        </row>
        <row r="23">
          <cell r="G23" t="str">
            <v>PREFEITURA MUNICIPAL DE RO BANANAL</v>
          </cell>
          <cell r="H23"/>
        </row>
        <row r="24">
          <cell r="G24" t="str">
            <v>PREFEITURA MUNICIPAL DE MARIANA - MG</v>
          </cell>
          <cell r="H24"/>
        </row>
        <row r="25">
          <cell r="G25" t="str">
            <v>PREFEITURA MUNICIPAL DE LAGOA SANTA - MG</v>
          </cell>
          <cell r="H25"/>
        </row>
        <row r="26">
          <cell r="G26" t="str">
            <v>PREFEITURA MUNICIPAL DE LAGOA GRANDE</v>
          </cell>
          <cell r="H26"/>
        </row>
        <row r="27">
          <cell r="G27" t="str">
            <v>PREFEITURA MUNICIPAL DE JABOTICATUBAS - MG</v>
          </cell>
          <cell r="H27"/>
        </row>
        <row r="28">
          <cell r="G28" t="str">
            <v>PREFEITURA MUNICIPAL DE ILHÉUS - BA</v>
          </cell>
          <cell r="H28"/>
        </row>
        <row r="29">
          <cell r="G29" t="str">
            <v>PREFEITURA MUNICIPAL DE IGARAPÉ - MG</v>
          </cell>
          <cell r="H29"/>
        </row>
        <row r="30">
          <cell r="G30" t="str">
            <v>INSTITUTO FEDERAL DE MINAS GERAIS</v>
          </cell>
          <cell r="H30"/>
        </row>
        <row r="31">
          <cell r="G31" t="str">
            <v>INSTITUTO FEDERAL DE MINAS GERAIS - SUDESTE</v>
          </cell>
          <cell r="H31"/>
        </row>
        <row r="32">
          <cell r="G32" t="str">
            <v>PREFEITURA MUNICIPAL DE ENTRE RIOS DE MINAS - MG</v>
          </cell>
          <cell r="H32"/>
        </row>
        <row r="33">
          <cell r="G33" t="str">
            <v>PREFEITURA MUNICIPAL DE DOM JOAQUIM - MG</v>
          </cell>
          <cell r="H33"/>
        </row>
        <row r="34">
          <cell r="G34" t="str">
            <v>DEER - MG</v>
          </cell>
          <cell r="H34"/>
        </row>
        <row r="35">
          <cell r="G35" t="str">
            <v>PREFEITURA MUNICIPAL DE CONGONHAS - MG</v>
          </cell>
          <cell r="H35"/>
        </row>
        <row r="36">
          <cell r="G36" t="str">
            <v>CODEMG</v>
          </cell>
          <cell r="H36"/>
        </row>
        <row r="37">
          <cell r="G37" t="str">
            <v>CAEMA - MA</v>
          </cell>
          <cell r="H37"/>
        </row>
        <row r="38">
          <cell r="G38" t="str">
            <v>PREFEITURA MUNICIPAL DE OURO BRANCO - MG</v>
          </cell>
        </row>
        <row r="39">
          <cell r="G39" t="str">
            <v>PREFEITURA MUNICIPAL DE BONFIM - MG</v>
          </cell>
        </row>
        <row r="40">
          <cell r="G40" t="str">
            <v>PREFEITURA MUNICIPAL DE MATEUS LEME - MG</v>
          </cell>
        </row>
        <row r="41">
          <cell r="G41" t="str">
            <v>PREFEITURA MUNICIPAL DE ALVORADA DE MINAS - MG</v>
          </cell>
          <cell r="H41"/>
        </row>
        <row r="42">
          <cell r="G42" t="str">
            <v>PREFEITURA MUNICIPAL DE ALFENAS - MG</v>
          </cell>
          <cell r="H42"/>
        </row>
        <row r="43">
          <cell r="G43" t="str">
            <v>PREFEITURA MUNICIPAL DE MÁRIO CAMPOS - MG</v>
          </cell>
        </row>
        <row r="44">
          <cell r="G44" t="str">
            <v>PREFEITURA MUNICIPAL DE OURO PRETO - MG</v>
          </cell>
        </row>
        <row r="45">
          <cell r="G45"/>
          <cell r="H45"/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ção"/>
      <sheetName val="SUPRESSÃO"/>
      <sheetName val="ACRESCIMO"/>
      <sheetName val="ITENS NOVOS"/>
      <sheetName val="Cronograma (%)"/>
      <sheetName val="Grafico (%)"/>
      <sheetName val="Cronograma Financeiro"/>
      <sheetName val="Grafico Financeiro"/>
      <sheetName val="Orçamento Básico"/>
      <sheetName val="Orçamento Acrescimo"/>
      <sheetName val="COMPOSIÇÃO (Acréscimo)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22B66-A9C1-4AD4-8D54-1604F25A120D}">
  <sheetPr>
    <pageSetUpPr fitToPage="1"/>
  </sheetPr>
  <dimension ref="A1:K16"/>
  <sheetViews>
    <sheetView view="pageBreakPreview" topLeftCell="A13" zoomScaleNormal="100" zoomScaleSheetLayoutView="100" workbookViewId="0">
      <selection activeCell="A3" sqref="A3:K3"/>
    </sheetView>
  </sheetViews>
  <sheetFormatPr defaultColWidth="8.85546875" defaultRowHeight="14.25" x14ac:dyDescent="0.2"/>
  <cols>
    <col min="1" max="2" width="11.140625" style="57" bestFit="1" customWidth="1"/>
    <col min="3" max="3" width="8.85546875" style="57"/>
    <col min="4" max="4" width="66.7109375" style="57" bestFit="1" customWidth="1"/>
    <col min="5" max="5" width="33.28515625" style="57" bestFit="1" customWidth="1"/>
    <col min="6" max="6" width="5.5703125" style="57" bestFit="1" customWidth="1"/>
    <col min="7" max="8" width="11.140625" style="57" bestFit="1" customWidth="1"/>
    <col min="9" max="9" width="8.140625" style="57" customWidth="1"/>
    <col min="10" max="10" width="16.42578125" style="57" customWidth="1"/>
    <col min="11" max="11" width="38.28515625" style="57" bestFit="1" customWidth="1"/>
    <col min="12" max="16384" width="8.85546875" style="57"/>
  </cols>
  <sheetData>
    <row r="1" spans="1:11" ht="15" x14ac:dyDescent="0.2">
      <c r="A1" s="58"/>
      <c r="B1" s="58"/>
      <c r="C1" s="58"/>
      <c r="D1" s="58" t="s">
        <v>67</v>
      </c>
      <c r="E1" s="58"/>
      <c r="F1" s="147" t="s">
        <v>68</v>
      </c>
      <c r="G1" s="147"/>
      <c r="H1" s="147"/>
      <c r="I1" s="147"/>
      <c r="J1" s="147"/>
      <c r="K1" s="147"/>
    </row>
    <row r="2" spans="1:11" ht="80.099999999999994" customHeight="1" x14ac:dyDescent="0.2">
      <c r="A2" s="55"/>
      <c r="B2" s="55"/>
      <c r="C2" s="55"/>
      <c r="D2" s="55" t="s">
        <v>69</v>
      </c>
      <c r="E2" s="55"/>
      <c r="F2" s="142" t="s">
        <v>284</v>
      </c>
      <c r="G2" s="142"/>
      <c r="H2" s="142"/>
      <c r="I2" s="142"/>
      <c r="J2" s="142"/>
      <c r="K2" s="142"/>
    </row>
    <row r="3" spans="1:11" ht="15" x14ac:dyDescent="0.25">
      <c r="A3" s="148" t="s">
        <v>226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30" customHeight="1" x14ac:dyDescent="0.2">
      <c r="A4" s="146" t="s">
        <v>71</v>
      </c>
      <c r="B4" s="146"/>
      <c r="C4" s="146"/>
      <c r="D4" s="146" t="s">
        <v>74</v>
      </c>
      <c r="E4" s="146"/>
      <c r="F4" s="146"/>
      <c r="G4" s="146"/>
      <c r="H4" s="146"/>
      <c r="I4" s="146"/>
      <c r="J4" s="60" t="s">
        <v>79</v>
      </c>
      <c r="K4" s="60" t="s">
        <v>80</v>
      </c>
    </row>
    <row r="5" spans="1:11" ht="24" customHeight="1" x14ac:dyDescent="0.2">
      <c r="A5" s="140" t="s">
        <v>81</v>
      </c>
      <c r="B5" s="140"/>
      <c r="C5" s="140"/>
      <c r="D5" s="140" t="s">
        <v>82</v>
      </c>
      <c r="E5" s="140"/>
      <c r="F5" s="140"/>
      <c r="G5" s="140"/>
      <c r="H5" s="140"/>
      <c r="I5" s="140"/>
      <c r="J5" s="79">
        <f>'ANEXOII- PLAN ORÇAMENTO'!J5</f>
        <v>0</v>
      </c>
      <c r="K5" s="80" t="s">
        <v>227</v>
      </c>
    </row>
    <row r="6" spans="1:11" ht="24" customHeight="1" x14ac:dyDescent="0.2">
      <c r="A6" s="140" t="s">
        <v>90</v>
      </c>
      <c r="B6" s="140"/>
      <c r="C6" s="140"/>
      <c r="D6" s="140" t="s">
        <v>91</v>
      </c>
      <c r="E6" s="140"/>
      <c r="F6" s="140"/>
      <c r="G6" s="140"/>
      <c r="H6" s="140"/>
      <c r="I6" s="140"/>
      <c r="J6" s="79">
        <f>'ANEXOII- PLAN ORÇAMENTO'!J9</f>
        <v>0</v>
      </c>
      <c r="K6" s="80" t="s">
        <v>227</v>
      </c>
    </row>
    <row r="7" spans="1:11" ht="24" customHeight="1" x14ac:dyDescent="0.2">
      <c r="A7" s="140" t="s">
        <v>98</v>
      </c>
      <c r="B7" s="140"/>
      <c r="C7" s="140"/>
      <c r="D7" s="140" t="s">
        <v>99</v>
      </c>
      <c r="E7" s="140"/>
      <c r="F7" s="140"/>
      <c r="G7" s="140"/>
      <c r="H7" s="140"/>
      <c r="I7" s="140"/>
      <c r="J7" s="79">
        <f>'ANEXOII- PLAN ORÇAMENTO'!J12</f>
        <v>0</v>
      </c>
      <c r="K7" s="80" t="s">
        <v>227</v>
      </c>
    </row>
    <row r="8" spans="1:11" ht="24" customHeight="1" x14ac:dyDescent="0.2">
      <c r="A8" s="140" t="s">
        <v>110</v>
      </c>
      <c r="B8" s="140"/>
      <c r="C8" s="140"/>
      <c r="D8" s="140" t="s">
        <v>238</v>
      </c>
      <c r="E8" s="140"/>
      <c r="F8" s="140"/>
      <c r="G8" s="140"/>
      <c r="H8" s="140"/>
      <c r="I8" s="140"/>
      <c r="J8" s="79">
        <f>'ANEXOII- PLAN ORÇAMENTO'!J20</f>
        <v>0</v>
      </c>
      <c r="K8" s="80" t="s">
        <v>227</v>
      </c>
    </row>
    <row r="9" spans="1:11" ht="24" customHeight="1" x14ac:dyDescent="0.2">
      <c r="A9" s="140" t="s">
        <v>211</v>
      </c>
      <c r="B9" s="140"/>
      <c r="C9" s="140"/>
      <c r="D9" s="140" t="s">
        <v>214</v>
      </c>
      <c r="E9" s="140"/>
      <c r="F9" s="140"/>
      <c r="G9" s="140"/>
      <c r="H9" s="140"/>
      <c r="I9" s="140"/>
      <c r="J9" s="79">
        <f>'ANEXOII- PLAN ORÇAMENTO'!J71</f>
        <v>0</v>
      </c>
      <c r="K9" s="80" t="s">
        <v>227</v>
      </c>
    </row>
    <row r="10" spans="1:11" ht="24" customHeight="1" x14ac:dyDescent="0.2">
      <c r="A10" s="140" t="s">
        <v>213</v>
      </c>
      <c r="B10" s="140"/>
      <c r="C10" s="140"/>
      <c r="D10" s="140" t="s">
        <v>218</v>
      </c>
      <c r="E10" s="140"/>
      <c r="F10" s="140"/>
      <c r="G10" s="140"/>
      <c r="H10" s="140"/>
      <c r="I10" s="140"/>
      <c r="J10" s="79">
        <f>'ANEXOII- PLAN ORÇAMENTO'!J73</f>
        <v>0</v>
      </c>
      <c r="K10" s="80" t="s">
        <v>227</v>
      </c>
    </row>
    <row r="11" spans="1:11" ht="17.2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13.9" customHeight="1" x14ac:dyDescent="0.2">
      <c r="A12" s="141"/>
      <c r="B12" s="141"/>
      <c r="C12" s="141"/>
      <c r="D12" s="82"/>
      <c r="E12" s="81"/>
      <c r="F12" s="81"/>
      <c r="G12" s="142" t="s">
        <v>223</v>
      </c>
      <c r="H12" s="141"/>
      <c r="I12" s="143">
        <f>'ANEXOII- PLAN ORÇAMENTO'!I77:K77</f>
        <v>0</v>
      </c>
      <c r="J12" s="141"/>
      <c r="K12" s="141"/>
    </row>
    <row r="13" spans="1:11" ht="14.25" customHeight="1" x14ac:dyDescent="0.2">
      <c r="A13" s="141"/>
      <c r="B13" s="141"/>
      <c r="C13" s="141"/>
      <c r="D13" s="82"/>
      <c r="E13" s="81"/>
      <c r="F13" s="81"/>
      <c r="G13" s="142" t="s">
        <v>224</v>
      </c>
      <c r="H13" s="141"/>
      <c r="I13" s="143">
        <f>'ANEXOII- PLAN ORÇAMENTO'!I78:K78</f>
        <v>0</v>
      </c>
      <c r="J13" s="141"/>
      <c r="K13" s="141"/>
    </row>
    <row r="14" spans="1:11" ht="14.25" customHeight="1" x14ac:dyDescent="0.2">
      <c r="A14" s="141"/>
      <c r="B14" s="141"/>
      <c r="C14" s="141"/>
      <c r="D14" s="82"/>
      <c r="E14" s="81"/>
      <c r="F14" s="81"/>
      <c r="G14" s="142" t="s">
        <v>225</v>
      </c>
      <c r="H14" s="141"/>
      <c r="I14" s="143">
        <f>SUM(J5:J10)</f>
        <v>0</v>
      </c>
      <c r="J14" s="141"/>
      <c r="K14" s="141"/>
    </row>
    <row r="15" spans="1:11" ht="60" customHeigh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1" ht="69.95" customHeight="1" x14ac:dyDescent="0.2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</row>
  </sheetData>
  <mergeCells count="29">
    <mergeCell ref="A4:C4"/>
    <mergeCell ref="D4:I4"/>
    <mergeCell ref="F1:H1"/>
    <mergeCell ref="I1:K1"/>
    <mergeCell ref="F2:H2"/>
    <mergeCell ref="I2:K2"/>
    <mergeCell ref="A3:K3"/>
    <mergeCell ref="A7:C7"/>
    <mergeCell ref="D7:I7"/>
    <mergeCell ref="A5:C5"/>
    <mergeCell ref="D5:I5"/>
    <mergeCell ref="A6:C6"/>
    <mergeCell ref="D6:I6"/>
    <mergeCell ref="A16:K16"/>
    <mergeCell ref="G13:H13"/>
    <mergeCell ref="I13:K13"/>
    <mergeCell ref="A14:C14"/>
    <mergeCell ref="G14:H14"/>
    <mergeCell ref="I14:K14"/>
    <mergeCell ref="A13:C13"/>
    <mergeCell ref="A10:C10"/>
    <mergeCell ref="A12:C12"/>
    <mergeCell ref="A8:C8"/>
    <mergeCell ref="A9:C9"/>
    <mergeCell ref="D10:I10"/>
    <mergeCell ref="G12:H12"/>
    <mergeCell ref="I12:K12"/>
    <mergeCell ref="D8:I8"/>
    <mergeCell ref="D9:I9"/>
  </mergeCells>
  <pageMargins left="0.51181102362204722" right="0.51181102362204722" top="0.98425196850393704" bottom="0.98425196850393704" header="0.51181102362204722" footer="0.51181102362204722"/>
  <pageSetup paperSize="9" scale="61" fitToHeight="0" orientation="landscape" r:id="rId1"/>
  <headerFooter>
    <oddHeader>&amp;L &amp;CLINHA2 ARQUITETURA &amp;R</oddHeader>
    <oddFooter xml:space="preserve">&amp;L &amp;Ccontato@linha2arquitetura.com.br
31 2555 3208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CE030-843F-4DF3-AB6B-E1C34F1C094C}">
  <sheetPr>
    <pageSetUpPr fitToPage="1"/>
  </sheetPr>
  <dimension ref="A1:S81"/>
  <sheetViews>
    <sheetView tabSelected="1" view="pageBreakPreview" zoomScale="90" zoomScaleNormal="100" zoomScaleSheetLayoutView="90" workbookViewId="0">
      <selection activeCell="I79" sqref="I79:K79"/>
    </sheetView>
  </sheetViews>
  <sheetFormatPr defaultColWidth="8.85546875" defaultRowHeight="14.25" x14ac:dyDescent="0.2"/>
  <cols>
    <col min="1" max="2" width="11.140625" style="57" bestFit="1" customWidth="1"/>
    <col min="3" max="3" width="14.7109375" style="57" bestFit="1" customWidth="1"/>
    <col min="4" max="4" width="66.7109375" style="57" bestFit="1" customWidth="1"/>
    <col min="5" max="5" width="8.85546875" style="57" bestFit="1" customWidth="1"/>
    <col min="6" max="6" width="16.7109375" style="57" customWidth="1"/>
    <col min="7" max="7" width="14.42578125" style="57" bestFit="1" customWidth="1"/>
    <col min="8" max="8" width="14.7109375" style="57" customWidth="1"/>
    <col min="9" max="11" width="14.42578125" style="57" bestFit="1" customWidth="1"/>
    <col min="12" max="12" width="21.7109375" style="91" customWidth="1"/>
    <col min="13" max="13" width="16.140625" style="86" bestFit="1" customWidth="1"/>
    <col min="14" max="14" width="46" style="57" bestFit="1" customWidth="1"/>
    <col min="15" max="17" width="8.85546875" style="57"/>
    <col min="18" max="18" width="9.85546875" style="57" bestFit="1" customWidth="1"/>
    <col min="19" max="19" width="15.140625" style="57" bestFit="1" customWidth="1"/>
    <col min="20" max="16384" width="8.85546875" style="57"/>
  </cols>
  <sheetData>
    <row r="1" spans="1:19" ht="15" x14ac:dyDescent="0.2">
      <c r="A1" s="58"/>
      <c r="B1" s="58"/>
      <c r="C1" s="58"/>
      <c r="D1" s="58" t="s">
        <v>67</v>
      </c>
      <c r="E1" s="147"/>
      <c r="F1" s="147"/>
      <c r="G1" s="147" t="s">
        <v>68</v>
      </c>
      <c r="H1" s="147"/>
      <c r="I1" s="147"/>
      <c r="J1" s="147"/>
      <c r="K1" s="147"/>
    </row>
    <row r="2" spans="1:19" ht="80.099999999999994" customHeight="1" x14ac:dyDescent="0.2">
      <c r="A2" s="55"/>
      <c r="B2" s="55"/>
      <c r="C2" s="55"/>
      <c r="D2" s="55" t="s">
        <v>69</v>
      </c>
      <c r="E2" s="142"/>
      <c r="F2" s="142"/>
      <c r="G2" s="142" t="s">
        <v>282</v>
      </c>
      <c r="H2" s="142"/>
      <c r="I2" s="142"/>
      <c r="J2" s="142"/>
      <c r="K2" s="142"/>
    </row>
    <row r="3" spans="1:19" ht="15" x14ac:dyDescent="0.25">
      <c r="A3" s="148" t="s">
        <v>70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9" ht="30" customHeight="1" x14ac:dyDescent="0.2">
      <c r="A4" s="65" t="s">
        <v>71</v>
      </c>
      <c r="B4" s="66" t="s">
        <v>72</v>
      </c>
      <c r="C4" s="65" t="s">
        <v>73</v>
      </c>
      <c r="D4" s="65" t="s">
        <v>74</v>
      </c>
      <c r="E4" s="67" t="s">
        <v>75</v>
      </c>
      <c r="F4" s="66" t="s">
        <v>76</v>
      </c>
      <c r="G4" s="66" t="s">
        <v>77</v>
      </c>
      <c r="H4" s="66" t="s">
        <v>275</v>
      </c>
      <c r="I4" s="66" t="s">
        <v>78</v>
      </c>
      <c r="J4" s="66" t="s">
        <v>79</v>
      </c>
      <c r="K4" s="66" t="s">
        <v>80</v>
      </c>
      <c r="L4" s="92"/>
    </row>
    <row r="5" spans="1:19" ht="24" customHeight="1" x14ac:dyDescent="0.2">
      <c r="A5" s="77" t="s">
        <v>81</v>
      </c>
      <c r="B5" s="77"/>
      <c r="C5" s="77"/>
      <c r="D5" s="77" t="s">
        <v>82</v>
      </c>
      <c r="E5" s="77"/>
      <c r="F5" s="68"/>
      <c r="G5" s="77"/>
      <c r="H5" s="77"/>
      <c r="I5" s="77"/>
      <c r="J5" s="61"/>
      <c r="K5" s="94"/>
    </row>
    <row r="6" spans="1:19" ht="24" customHeight="1" x14ac:dyDescent="0.2">
      <c r="A6" s="78" t="s">
        <v>83</v>
      </c>
      <c r="B6" s="69" t="s">
        <v>84</v>
      </c>
      <c r="C6" s="88" t="s">
        <v>85</v>
      </c>
      <c r="D6" s="78" t="s">
        <v>239</v>
      </c>
      <c r="E6" s="70" t="s">
        <v>86</v>
      </c>
      <c r="F6" s="69">
        <v>1</v>
      </c>
      <c r="G6" s="87"/>
      <c r="H6" s="87"/>
      <c r="I6" s="71"/>
      <c r="J6" s="71"/>
      <c r="K6" s="95"/>
      <c r="L6" s="93"/>
    </row>
    <row r="7" spans="1:19" s="133" customFormat="1" ht="24" customHeight="1" x14ac:dyDescent="0.2">
      <c r="A7" s="125" t="s">
        <v>87</v>
      </c>
      <c r="B7" s="127" t="s">
        <v>88</v>
      </c>
      <c r="C7" s="125" t="s">
        <v>85</v>
      </c>
      <c r="D7" s="125" t="s">
        <v>89</v>
      </c>
      <c r="E7" s="128" t="s">
        <v>86</v>
      </c>
      <c r="F7" s="127">
        <v>1</v>
      </c>
      <c r="G7" s="129"/>
      <c r="H7" s="129"/>
      <c r="I7" s="129"/>
      <c r="J7" s="129"/>
      <c r="K7" s="130"/>
      <c r="L7" s="131"/>
      <c r="M7" s="132"/>
      <c r="S7" s="134"/>
    </row>
    <row r="8" spans="1:19" s="133" customFormat="1" ht="24" customHeight="1" x14ac:dyDescent="0.2">
      <c r="A8" s="125" t="s">
        <v>240</v>
      </c>
      <c r="B8" s="127">
        <v>662</v>
      </c>
      <c r="C8" s="125" t="s">
        <v>220</v>
      </c>
      <c r="D8" s="125" t="s">
        <v>241</v>
      </c>
      <c r="E8" s="128" t="s">
        <v>126</v>
      </c>
      <c r="F8" s="127">
        <v>1</v>
      </c>
      <c r="G8" s="129"/>
      <c r="H8" s="129"/>
      <c r="I8" s="129"/>
      <c r="J8" s="129"/>
      <c r="K8" s="130"/>
      <c r="L8" s="131"/>
      <c r="M8" s="132"/>
    </row>
    <row r="9" spans="1:19" ht="24" customHeight="1" x14ac:dyDescent="0.2">
      <c r="A9" s="77" t="s">
        <v>90</v>
      </c>
      <c r="B9" s="77"/>
      <c r="C9" s="77"/>
      <c r="D9" s="77" t="s">
        <v>91</v>
      </c>
      <c r="E9" s="77"/>
      <c r="F9" s="68"/>
      <c r="G9" s="77"/>
      <c r="H9" s="77"/>
      <c r="I9" s="77"/>
      <c r="J9" s="61"/>
      <c r="K9" s="94"/>
      <c r="L9" s="93"/>
    </row>
    <row r="10" spans="1:19" s="133" customFormat="1" ht="24" customHeight="1" x14ac:dyDescent="0.2">
      <c r="A10" s="125" t="s">
        <v>92</v>
      </c>
      <c r="B10" s="127" t="s">
        <v>266</v>
      </c>
      <c r="C10" s="125" t="s">
        <v>85</v>
      </c>
      <c r="D10" s="125" t="s">
        <v>267</v>
      </c>
      <c r="E10" s="128" t="s">
        <v>126</v>
      </c>
      <c r="F10" s="127">
        <v>1</v>
      </c>
      <c r="G10" s="129"/>
      <c r="H10" s="129"/>
      <c r="I10" s="129"/>
      <c r="J10" s="129"/>
      <c r="K10" s="130"/>
      <c r="L10" s="131"/>
      <c r="M10" s="132"/>
    </row>
    <row r="11" spans="1:19" ht="24" customHeight="1" x14ac:dyDescent="0.2">
      <c r="A11" s="72" t="s">
        <v>94</v>
      </c>
      <c r="B11" s="73">
        <v>2438</v>
      </c>
      <c r="C11" s="72" t="s">
        <v>95</v>
      </c>
      <c r="D11" s="72" t="s">
        <v>96</v>
      </c>
      <c r="E11" s="74" t="s">
        <v>97</v>
      </c>
      <c r="F11" s="73">
        <v>20</v>
      </c>
      <c r="G11" s="75"/>
      <c r="H11" s="75"/>
      <c r="I11" s="75"/>
      <c r="J11" s="75"/>
      <c r="K11" s="96"/>
      <c r="L11" s="93"/>
    </row>
    <row r="12" spans="1:19" ht="24" customHeight="1" x14ac:dyDescent="0.2">
      <c r="A12" s="77" t="s">
        <v>98</v>
      </c>
      <c r="B12" s="77"/>
      <c r="C12" s="77"/>
      <c r="D12" s="77" t="s">
        <v>99</v>
      </c>
      <c r="E12" s="77"/>
      <c r="F12" s="68"/>
      <c r="G12" s="77"/>
      <c r="H12" s="77"/>
      <c r="I12" s="77"/>
      <c r="J12" s="61"/>
      <c r="K12" s="94"/>
      <c r="L12" s="93"/>
    </row>
    <row r="13" spans="1:19" ht="24" customHeight="1" x14ac:dyDescent="0.2">
      <c r="A13" s="77" t="s">
        <v>100</v>
      </c>
      <c r="B13" s="77"/>
      <c r="C13" s="77"/>
      <c r="D13" s="77" t="s">
        <v>99</v>
      </c>
      <c r="E13" s="77"/>
      <c r="F13" s="68"/>
      <c r="G13" s="77"/>
      <c r="H13" s="77"/>
      <c r="I13" s="77"/>
      <c r="J13" s="61"/>
      <c r="K13" s="94"/>
      <c r="L13" s="93"/>
    </row>
    <row r="14" spans="1:19" ht="36" customHeight="1" x14ac:dyDescent="0.2">
      <c r="A14" s="78" t="s">
        <v>101</v>
      </c>
      <c r="B14" s="69" t="s">
        <v>102</v>
      </c>
      <c r="C14" s="88" t="s">
        <v>103</v>
      </c>
      <c r="D14" s="78" t="s">
        <v>242</v>
      </c>
      <c r="E14" s="70" t="s">
        <v>93</v>
      </c>
      <c r="F14" s="69">
        <v>62.98</v>
      </c>
      <c r="G14" s="71"/>
      <c r="H14" s="87"/>
      <c r="I14" s="71"/>
      <c r="J14" s="71"/>
      <c r="K14" s="95"/>
      <c r="L14" s="93"/>
    </row>
    <row r="15" spans="1:19" ht="24" customHeight="1" x14ac:dyDescent="0.2">
      <c r="A15" s="78" t="s">
        <v>104</v>
      </c>
      <c r="B15" s="69">
        <v>96129</v>
      </c>
      <c r="C15" s="78" t="s">
        <v>95</v>
      </c>
      <c r="D15" s="78" t="s">
        <v>105</v>
      </c>
      <c r="E15" s="70" t="s">
        <v>93</v>
      </c>
      <c r="F15" s="69">
        <v>62.98</v>
      </c>
      <c r="G15" s="71"/>
      <c r="H15" s="87"/>
      <c r="I15" s="71"/>
      <c r="J15" s="71"/>
      <c r="K15" s="95"/>
      <c r="L15" s="93"/>
    </row>
    <row r="16" spans="1:19" ht="24" customHeight="1" x14ac:dyDescent="0.2">
      <c r="A16" s="78" t="s">
        <v>106</v>
      </c>
      <c r="B16" s="69">
        <v>88489</v>
      </c>
      <c r="C16" s="78" t="s">
        <v>95</v>
      </c>
      <c r="D16" s="78" t="s">
        <v>107</v>
      </c>
      <c r="E16" s="70" t="s">
        <v>93</v>
      </c>
      <c r="F16" s="69">
        <v>62.98</v>
      </c>
      <c r="G16" s="71"/>
      <c r="H16" s="87"/>
      <c r="I16" s="71"/>
      <c r="J16" s="71"/>
      <c r="K16" s="95"/>
      <c r="L16" s="93"/>
    </row>
    <row r="17" spans="1:13" ht="24" customHeight="1" x14ac:dyDescent="0.2">
      <c r="A17" s="78" t="s">
        <v>277</v>
      </c>
      <c r="B17" s="69" t="s">
        <v>279</v>
      </c>
      <c r="C17" s="125" t="s">
        <v>85</v>
      </c>
      <c r="D17" s="78" t="s">
        <v>278</v>
      </c>
      <c r="E17" s="70" t="s">
        <v>280</v>
      </c>
      <c r="F17" s="69">
        <v>1</v>
      </c>
      <c r="G17" s="71"/>
      <c r="H17" s="87"/>
      <c r="I17" s="71"/>
      <c r="J17" s="71"/>
      <c r="K17" s="95"/>
      <c r="L17" s="93"/>
    </row>
    <row r="18" spans="1:13" x14ac:dyDescent="0.2">
      <c r="A18" s="77" t="s">
        <v>108</v>
      </c>
      <c r="B18" s="77"/>
      <c r="C18" s="77"/>
      <c r="D18" s="77" t="s">
        <v>109</v>
      </c>
      <c r="E18" s="77"/>
      <c r="F18" s="68"/>
      <c r="G18" s="77"/>
      <c r="H18" s="77"/>
      <c r="I18" s="77"/>
      <c r="J18" s="61"/>
      <c r="K18" s="94"/>
      <c r="L18" s="93"/>
    </row>
    <row r="19" spans="1:13" s="133" customFormat="1" ht="24" customHeight="1" x14ac:dyDescent="0.2">
      <c r="A19" s="125" t="s">
        <v>237</v>
      </c>
      <c r="B19" s="127" t="s">
        <v>268</v>
      </c>
      <c r="C19" s="125" t="s">
        <v>85</v>
      </c>
      <c r="D19" s="125" t="s">
        <v>269</v>
      </c>
      <c r="E19" s="128" t="s">
        <v>93</v>
      </c>
      <c r="F19" s="127">
        <v>82.11</v>
      </c>
      <c r="G19" s="129"/>
      <c r="H19" s="129"/>
      <c r="I19" s="129"/>
      <c r="J19" s="129"/>
      <c r="K19" s="130"/>
      <c r="L19" s="131"/>
      <c r="M19" s="132"/>
    </row>
    <row r="20" spans="1:13" ht="24" customHeight="1" x14ac:dyDescent="0.2">
      <c r="A20" s="77" t="s">
        <v>110</v>
      </c>
      <c r="B20" s="77"/>
      <c r="C20" s="77"/>
      <c r="D20" s="77" t="s">
        <v>281</v>
      </c>
      <c r="E20" s="77"/>
      <c r="F20" s="68"/>
      <c r="G20" s="77"/>
      <c r="H20" s="77"/>
      <c r="I20" s="77"/>
      <c r="J20" s="61"/>
      <c r="K20" s="94"/>
      <c r="L20" s="93"/>
    </row>
    <row r="21" spans="1:13" ht="24" customHeight="1" x14ac:dyDescent="0.2">
      <c r="A21" s="78" t="s">
        <v>111</v>
      </c>
      <c r="B21" s="69" t="s">
        <v>272</v>
      </c>
      <c r="C21" s="88" t="s">
        <v>273</v>
      </c>
      <c r="D21" s="78" t="s">
        <v>274</v>
      </c>
      <c r="E21" s="70" t="s">
        <v>112</v>
      </c>
      <c r="F21" s="69">
        <v>9</v>
      </c>
      <c r="G21" s="71"/>
      <c r="H21" s="87"/>
      <c r="I21" s="71"/>
      <c r="J21" s="71"/>
      <c r="K21" s="95"/>
      <c r="L21" s="93"/>
    </row>
    <row r="22" spans="1:13" ht="27.75" customHeight="1" x14ac:dyDescent="0.2">
      <c r="A22" s="77" t="s">
        <v>113</v>
      </c>
      <c r="B22" s="77"/>
      <c r="C22" s="77"/>
      <c r="D22" s="77" t="s">
        <v>114</v>
      </c>
      <c r="E22" s="77"/>
      <c r="F22" s="68"/>
      <c r="G22" s="77"/>
      <c r="H22" s="77"/>
      <c r="I22" s="77"/>
      <c r="J22" s="61"/>
      <c r="K22" s="94"/>
      <c r="L22" s="93"/>
    </row>
    <row r="23" spans="1:13" ht="24" customHeight="1" x14ac:dyDescent="0.2">
      <c r="A23" s="72" t="s">
        <v>115</v>
      </c>
      <c r="B23" s="73">
        <v>39598</v>
      </c>
      <c r="C23" s="72" t="s">
        <v>95</v>
      </c>
      <c r="D23" s="72" t="s">
        <v>116</v>
      </c>
      <c r="E23" s="74" t="s">
        <v>117</v>
      </c>
      <c r="F23" s="73">
        <v>94.96</v>
      </c>
      <c r="G23" s="75"/>
      <c r="H23" s="75"/>
      <c r="I23" s="75"/>
      <c r="J23" s="75"/>
      <c r="K23" s="96"/>
      <c r="L23" s="93"/>
    </row>
    <row r="24" spans="1:13" s="104" customFormat="1" ht="38.25" x14ac:dyDescent="0.2">
      <c r="A24" s="135" t="s">
        <v>118</v>
      </c>
      <c r="B24" s="136" t="s">
        <v>119</v>
      </c>
      <c r="C24" s="135" t="s">
        <v>95</v>
      </c>
      <c r="D24" s="135" t="s">
        <v>120</v>
      </c>
      <c r="E24" s="137" t="s">
        <v>117</v>
      </c>
      <c r="F24" s="136">
        <v>61</v>
      </c>
      <c r="G24" s="138"/>
      <c r="H24" s="138"/>
      <c r="I24" s="138"/>
      <c r="J24" s="138"/>
      <c r="K24" s="139"/>
      <c r="L24" s="93"/>
      <c r="M24" s="126"/>
    </row>
    <row r="25" spans="1:13" s="104" customFormat="1" ht="36" customHeight="1" x14ac:dyDescent="0.2">
      <c r="A25" s="135" t="s">
        <v>121</v>
      </c>
      <c r="B25" s="136" t="s">
        <v>119</v>
      </c>
      <c r="C25" s="135" t="s">
        <v>95</v>
      </c>
      <c r="D25" s="135" t="s">
        <v>120</v>
      </c>
      <c r="E25" s="137" t="s">
        <v>117</v>
      </c>
      <c r="F25" s="136">
        <v>75</v>
      </c>
      <c r="G25" s="138"/>
      <c r="H25" s="138"/>
      <c r="I25" s="138"/>
      <c r="J25" s="138"/>
      <c r="K25" s="139"/>
      <c r="L25" s="93"/>
      <c r="M25" s="126"/>
    </row>
    <row r="26" spans="1:13" s="104" customFormat="1" ht="36" customHeight="1" x14ac:dyDescent="0.2">
      <c r="A26" s="135" t="s">
        <v>122</v>
      </c>
      <c r="B26" s="136" t="s">
        <v>119</v>
      </c>
      <c r="C26" s="135" t="s">
        <v>95</v>
      </c>
      <c r="D26" s="135" t="s">
        <v>120</v>
      </c>
      <c r="E26" s="137" t="s">
        <v>117</v>
      </c>
      <c r="F26" s="136">
        <v>37</v>
      </c>
      <c r="G26" s="138"/>
      <c r="H26" s="138"/>
      <c r="I26" s="138"/>
      <c r="J26" s="138"/>
      <c r="K26" s="139"/>
      <c r="L26" s="93"/>
      <c r="M26" s="126"/>
    </row>
    <row r="27" spans="1:13" s="104" customFormat="1" ht="36" customHeight="1" x14ac:dyDescent="0.2">
      <c r="A27" s="135" t="s">
        <v>123</v>
      </c>
      <c r="B27" s="136" t="s">
        <v>119</v>
      </c>
      <c r="C27" s="135" t="s">
        <v>95</v>
      </c>
      <c r="D27" s="135" t="s">
        <v>120</v>
      </c>
      <c r="E27" s="137" t="s">
        <v>117</v>
      </c>
      <c r="F27" s="136">
        <v>60</v>
      </c>
      <c r="G27" s="138"/>
      <c r="H27" s="138"/>
      <c r="I27" s="138"/>
      <c r="J27" s="138"/>
      <c r="K27" s="139"/>
      <c r="L27" s="93"/>
      <c r="M27" s="126"/>
    </row>
    <row r="28" spans="1:13" ht="36" customHeight="1" x14ac:dyDescent="0.2">
      <c r="A28" s="72" t="s">
        <v>124</v>
      </c>
      <c r="B28" s="73">
        <v>43098</v>
      </c>
      <c r="C28" s="72" t="s">
        <v>95</v>
      </c>
      <c r="D28" s="72" t="s">
        <v>125</v>
      </c>
      <c r="E28" s="74" t="s">
        <v>126</v>
      </c>
      <c r="F28" s="73">
        <v>6</v>
      </c>
      <c r="G28" s="75"/>
      <c r="H28" s="75"/>
      <c r="I28" s="75"/>
      <c r="J28" s="75"/>
      <c r="K28" s="96"/>
      <c r="L28" s="93"/>
    </row>
    <row r="29" spans="1:13" s="133" customFormat="1" ht="36" customHeight="1" x14ac:dyDescent="0.2">
      <c r="A29" s="125" t="s">
        <v>243</v>
      </c>
      <c r="B29" s="127">
        <v>62524</v>
      </c>
      <c r="C29" s="125" t="s">
        <v>220</v>
      </c>
      <c r="D29" s="125" t="s">
        <v>244</v>
      </c>
      <c r="E29" s="128" t="s">
        <v>126</v>
      </c>
      <c r="F29" s="127">
        <v>1</v>
      </c>
      <c r="G29" s="129"/>
      <c r="H29" s="129"/>
      <c r="I29" s="129"/>
      <c r="J29" s="129"/>
      <c r="K29" s="130"/>
      <c r="L29" s="93"/>
      <c r="M29" s="132"/>
    </row>
    <row r="30" spans="1:13" ht="24" customHeight="1" x14ac:dyDescent="0.2">
      <c r="A30" s="72" t="s">
        <v>127</v>
      </c>
      <c r="B30" s="73">
        <v>39331</v>
      </c>
      <c r="C30" s="72" t="s">
        <v>95</v>
      </c>
      <c r="D30" s="72" t="s">
        <v>128</v>
      </c>
      <c r="E30" s="74" t="s">
        <v>126</v>
      </c>
      <c r="F30" s="73">
        <v>4</v>
      </c>
      <c r="G30" s="75"/>
      <c r="H30" s="75"/>
      <c r="I30" s="75"/>
      <c r="J30" s="75"/>
      <c r="K30" s="96"/>
      <c r="L30" s="93"/>
    </row>
    <row r="31" spans="1:13" ht="24" customHeight="1" x14ac:dyDescent="0.2">
      <c r="A31" s="72" t="s">
        <v>129</v>
      </c>
      <c r="B31" s="73">
        <v>39334</v>
      </c>
      <c r="C31" s="72" t="s">
        <v>95</v>
      </c>
      <c r="D31" s="72" t="s">
        <v>130</v>
      </c>
      <c r="E31" s="74" t="s">
        <v>126</v>
      </c>
      <c r="F31" s="73">
        <v>8</v>
      </c>
      <c r="G31" s="75"/>
      <c r="H31" s="75"/>
      <c r="I31" s="75"/>
      <c r="J31" s="75"/>
      <c r="K31" s="96"/>
      <c r="L31" s="93"/>
    </row>
    <row r="32" spans="1:13" ht="24" customHeight="1" x14ac:dyDescent="0.2">
      <c r="A32" s="72" t="s">
        <v>131</v>
      </c>
      <c r="B32" s="73">
        <v>39340</v>
      </c>
      <c r="C32" s="72" t="s">
        <v>95</v>
      </c>
      <c r="D32" s="72" t="s">
        <v>132</v>
      </c>
      <c r="E32" s="74" t="s">
        <v>126</v>
      </c>
      <c r="F32" s="73">
        <v>1</v>
      </c>
      <c r="G32" s="75"/>
      <c r="H32" s="75"/>
      <c r="I32" s="75"/>
      <c r="J32" s="75"/>
      <c r="K32" s="96"/>
      <c r="L32" s="93"/>
    </row>
    <row r="33" spans="1:13" ht="24" customHeight="1" x14ac:dyDescent="0.2">
      <c r="A33" s="72" t="s">
        <v>133</v>
      </c>
      <c r="B33" s="73">
        <v>39274</v>
      </c>
      <c r="C33" s="72" t="s">
        <v>95</v>
      </c>
      <c r="D33" s="72" t="s">
        <v>134</v>
      </c>
      <c r="E33" s="74" t="s">
        <v>126</v>
      </c>
      <c r="F33" s="73">
        <v>1</v>
      </c>
      <c r="G33" s="75"/>
      <c r="H33" s="75"/>
      <c r="I33" s="75"/>
      <c r="J33" s="75"/>
      <c r="K33" s="96"/>
      <c r="L33" s="93"/>
    </row>
    <row r="34" spans="1:13" ht="24" customHeight="1" x14ac:dyDescent="0.2">
      <c r="A34" s="72" t="s">
        <v>135</v>
      </c>
      <c r="B34" s="73">
        <v>1879</v>
      </c>
      <c r="C34" s="72" t="s">
        <v>95</v>
      </c>
      <c r="D34" s="72" t="s">
        <v>136</v>
      </c>
      <c r="E34" s="74" t="s">
        <v>126</v>
      </c>
      <c r="F34" s="73">
        <v>23</v>
      </c>
      <c r="G34" s="75"/>
      <c r="H34" s="75"/>
      <c r="I34" s="75"/>
      <c r="J34" s="75"/>
      <c r="K34" s="96"/>
      <c r="L34" s="93"/>
    </row>
    <row r="35" spans="1:13" ht="24" customHeight="1" x14ac:dyDescent="0.2">
      <c r="A35" s="72" t="s">
        <v>137</v>
      </c>
      <c r="B35" s="73">
        <v>1884</v>
      </c>
      <c r="C35" s="72" t="s">
        <v>95</v>
      </c>
      <c r="D35" s="72" t="s">
        <v>138</v>
      </c>
      <c r="E35" s="74" t="s">
        <v>126</v>
      </c>
      <c r="F35" s="73">
        <v>2</v>
      </c>
      <c r="G35" s="75"/>
      <c r="H35" s="75"/>
      <c r="I35" s="75"/>
      <c r="J35" s="75"/>
      <c r="K35" s="96"/>
      <c r="L35" s="93"/>
    </row>
    <row r="36" spans="1:13" ht="18.75" customHeight="1" x14ac:dyDescent="0.2">
      <c r="A36" s="78" t="s">
        <v>139</v>
      </c>
      <c r="B36" s="69" t="s">
        <v>270</v>
      </c>
      <c r="C36" s="88" t="s">
        <v>236</v>
      </c>
      <c r="D36" s="78" t="s">
        <v>271</v>
      </c>
      <c r="E36" s="70" t="s">
        <v>117</v>
      </c>
      <c r="F36" s="69">
        <v>37</v>
      </c>
      <c r="G36" s="71"/>
      <c r="H36" s="87"/>
      <c r="I36" s="71"/>
      <c r="J36" s="71"/>
      <c r="K36" s="95"/>
      <c r="L36" s="93"/>
    </row>
    <row r="37" spans="1:13" ht="24" customHeight="1" x14ac:dyDescent="0.2">
      <c r="A37" s="72" t="s">
        <v>140</v>
      </c>
      <c r="B37" s="73">
        <v>39253</v>
      </c>
      <c r="C37" s="72" t="s">
        <v>95</v>
      </c>
      <c r="D37" s="72" t="s">
        <v>141</v>
      </c>
      <c r="E37" s="74" t="s">
        <v>117</v>
      </c>
      <c r="F37" s="73">
        <v>83</v>
      </c>
      <c r="G37" s="75"/>
      <c r="H37" s="75"/>
      <c r="I37" s="75"/>
      <c r="J37" s="75"/>
      <c r="K37" s="96"/>
      <c r="L37" s="93"/>
    </row>
    <row r="38" spans="1:13" ht="24" customHeight="1" x14ac:dyDescent="0.2">
      <c r="A38" s="72" t="s">
        <v>142</v>
      </c>
      <c r="B38" s="73">
        <v>39255</v>
      </c>
      <c r="C38" s="72" t="s">
        <v>95</v>
      </c>
      <c r="D38" s="72" t="s">
        <v>143</v>
      </c>
      <c r="E38" s="74" t="s">
        <v>117</v>
      </c>
      <c r="F38" s="73">
        <v>9</v>
      </c>
      <c r="G38" s="75"/>
      <c r="H38" s="75"/>
      <c r="I38" s="75"/>
      <c r="J38" s="75"/>
      <c r="K38" s="96"/>
      <c r="L38" s="93"/>
    </row>
    <row r="39" spans="1:13" ht="24" customHeight="1" x14ac:dyDescent="0.2">
      <c r="A39" s="72" t="s">
        <v>144</v>
      </c>
      <c r="B39" s="73">
        <v>38112</v>
      </c>
      <c r="C39" s="72" t="s">
        <v>95</v>
      </c>
      <c r="D39" s="72" t="s">
        <v>145</v>
      </c>
      <c r="E39" s="74" t="s">
        <v>126</v>
      </c>
      <c r="F39" s="73">
        <v>3</v>
      </c>
      <c r="G39" s="75"/>
      <c r="H39" s="75"/>
      <c r="I39" s="75"/>
      <c r="J39" s="75"/>
      <c r="K39" s="96"/>
      <c r="L39" s="93"/>
    </row>
    <row r="40" spans="1:13" ht="24" customHeight="1" x14ac:dyDescent="0.2">
      <c r="A40" s="72" t="s">
        <v>146</v>
      </c>
      <c r="B40" s="73">
        <v>12147</v>
      </c>
      <c r="C40" s="72" t="s">
        <v>95</v>
      </c>
      <c r="D40" s="72" t="s">
        <v>147</v>
      </c>
      <c r="E40" s="74" t="s">
        <v>126</v>
      </c>
      <c r="F40" s="73">
        <v>4</v>
      </c>
      <c r="G40" s="75"/>
      <c r="H40" s="75"/>
      <c r="I40" s="75"/>
      <c r="J40" s="75"/>
      <c r="K40" s="96"/>
      <c r="L40" s="93"/>
    </row>
    <row r="41" spans="1:13" ht="24" customHeight="1" x14ac:dyDescent="0.2">
      <c r="A41" s="72" t="s">
        <v>148</v>
      </c>
      <c r="B41" s="73">
        <v>7528</v>
      </c>
      <c r="C41" s="72" t="s">
        <v>95</v>
      </c>
      <c r="D41" s="72" t="s">
        <v>149</v>
      </c>
      <c r="E41" s="74" t="s">
        <v>126</v>
      </c>
      <c r="F41" s="73">
        <v>2</v>
      </c>
      <c r="G41" s="75"/>
      <c r="H41" s="75"/>
      <c r="I41" s="75"/>
      <c r="J41" s="75"/>
      <c r="K41" s="96"/>
      <c r="L41" s="93"/>
    </row>
    <row r="42" spans="1:13" ht="24" customHeight="1" x14ac:dyDescent="0.2">
      <c r="A42" s="72" t="s">
        <v>150</v>
      </c>
      <c r="B42" s="73" t="s">
        <v>151</v>
      </c>
      <c r="C42" s="72" t="s">
        <v>95</v>
      </c>
      <c r="D42" s="72" t="s">
        <v>152</v>
      </c>
      <c r="E42" s="74" t="s">
        <v>126</v>
      </c>
      <c r="F42" s="73">
        <v>4</v>
      </c>
      <c r="G42" s="75"/>
      <c r="H42" s="75"/>
      <c r="I42" s="75"/>
      <c r="J42" s="75"/>
      <c r="K42" s="96"/>
      <c r="L42" s="93"/>
    </row>
    <row r="43" spans="1:13" s="133" customFormat="1" ht="24" customHeight="1" x14ac:dyDescent="0.2">
      <c r="A43" s="125" t="s">
        <v>265</v>
      </c>
      <c r="B43" s="127">
        <v>60012</v>
      </c>
      <c r="C43" s="125" t="s">
        <v>220</v>
      </c>
      <c r="D43" s="125" t="s">
        <v>276</v>
      </c>
      <c r="E43" s="128" t="s">
        <v>126</v>
      </c>
      <c r="F43" s="127">
        <v>2</v>
      </c>
      <c r="G43" s="129"/>
      <c r="H43" s="129"/>
      <c r="I43" s="129"/>
      <c r="J43" s="129"/>
      <c r="K43" s="130"/>
      <c r="L43" s="131"/>
      <c r="M43" s="132"/>
    </row>
    <row r="44" spans="1:13" ht="36" customHeight="1" x14ac:dyDescent="0.2">
      <c r="A44" s="77" t="s">
        <v>153</v>
      </c>
      <c r="B44" s="77"/>
      <c r="C44" s="77"/>
      <c r="D44" s="77" t="s">
        <v>154</v>
      </c>
      <c r="E44" s="77"/>
      <c r="F44" s="68"/>
      <c r="G44" s="77"/>
      <c r="H44" s="77"/>
      <c r="I44" s="77"/>
      <c r="J44" s="61"/>
      <c r="K44" s="94"/>
      <c r="L44" s="93"/>
    </row>
    <row r="45" spans="1:13" ht="24" customHeight="1" x14ac:dyDescent="0.2">
      <c r="A45" s="78" t="s">
        <v>155</v>
      </c>
      <c r="B45" s="69" t="s">
        <v>156</v>
      </c>
      <c r="C45" s="88" t="s">
        <v>85</v>
      </c>
      <c r="D45" s="78" t="s">
        <v>245</v>
      </c>
      <c r="E45" s="70" t="s">
        <v>86</v>
      </c>
      <c r="F45" s="69">
        <v>1</v>
      </c>
      <c r="G45" s="71"/>
      <c r="H45" s="87"/>
      <c r="I45" s="71"/>
      <c r="J45" s="71"/>
      <c r="K45" s="95"/>
      <c r="L45" s="93"/>
    </row>
    <row r="46" spans="1:13" ht="24" customHeight="1" x14ac:dyDescent="0.2">
      <c r="A46" s="78" t="s">
        <v>157</v>
      </c>
      <c r="B46" s="69" t="s">
        <v>158</v>
      </c>
      <c r="C46" s="88" t="s">
        <v>85</v>
      </c>
      <c r="D46" s="78" t="s">
        <v>246</v>
      </c>
      <c r="E46" s="70" t="s">
        <v>86</v>
      </c>
      <c r="F46" s="69">
        <v>1</v>
      </c>
      <c r="G46" s="71"/>
      <c r="H46" s="87"/>
      <c r="I46" s="71"/>
      <c r="J46" s="71"/>
      <c r="K46" s="95"/>
      <c r="L46" s="93"/>
    </row>
    <row r="47" spans="1:13" ht="24" customHeight="1" x14ac:dyDescent="0.2">
      <c r="A47" s="78" t="s">
        <v>159</v>
      </c>
      <c r="B47" s="69" t="s">
        <v>160</v>
      </c>
      <c r="C47" s="88" t="s">
        <v>85</v>
      </c>
      <c r="D47" s="78" t="s">
        <v>247</v>
      </c>
      <c r="E47" s="70" t="s">
        <v>86</v>
      </c>
      <c r="F47" s="69">
        <v>1</v>
      </c>
      <c r="G47" s="71"/>
      <c r="H47" s="87"/>
      <c r="I47" s="71"/>
      <c r="J47" s="71"/>
      <c r="K47" s="95"/>
      <c r="L47" s="93"/>
    </row>
    <row r="48" spans="1:13" ht="24" customHeight="1" x14ac:dyDescent="0.2">
      <c r="A48" s="78" t="s">
        <v>161</v>
      </c>
      <c r="B48" s="69" t="s">
        <v>162</v>
      </c>
      <c r="C48" s="88" t="s">
        <v>85</v>
      </c>
      <c r="D48" s="78" t="s">
        <v>248</v>
      </c>
      <c r="E48" s="70" t="s">
        <v>86</v>
      </c>
      <c r="F48" s="69">
        <v>1</v>
      </c>
      <c r="G48" s="71"/>
      <c r="H48" s="87"/>
      <c r="I48" s="71"/>
      <c r="J48" s="71"/>
      <c r="K48" s="95"/>
      <c r="L48" s="93"/>
    </row>
    <row r="49" spans="1:14" ht="24" customHeight="1" x14ac:dyDescent="0.2">
      <c r="A49" s="78" t="s">
        <v>163</v>
      </c>
      <c r="B49" s="69" t="s">
        <v>164</v>
      </c>
      <c r="C49" s="88" t="s">
        <v>85</v>
      </c>
      <c r="D49" s="78" t="s">
        <v>249</v>
      </c>
      <c r="E49" s="70" t="s">
        <v>86</v>
      </c>
      <c r="F49" s="69">
        <v>2</v>
      </c>
      <c r="G49" s="71"/>
      <c r="H49" s="87"/>
      <c r="I49" s="71"/>
      <c r="J49" s="71"/>
      <c r="K49" s="95"/>
      <c r="L49" s="93"/>
    </row>
    <row r="50" spans="1:14" ht="24" customHeight="1" x14ac:dyDescent="0.2">
      <c r="A50" s="77" t="s">
        <v>165</v>
      </c>
      <c r="B50" s="77"/>
      <c r="C50" s="77"/>
      <c r="D50" s="77" t="s">
        <v>166</v>
      </c>
      <c r="E50" s="77"/>
      <c r="F50" s="68"/>
      <c r="G50" s="77"/>
      <c r="H50" s="77"/>
      <c r="I50" s="77"/>
      <c r="J50" s="61"/>
      <c r="K50" s="94"/>
      <c r="L50" s="93"/>
    </row>
    <row r="51" spans="1:14" ht="24" customHeight="1" x14ac:dyDescent="0.2">
      <c r="A51" s="78" t="s">
        <v>167</v>
      </c>
      <c r="B51" s="69" t="s">
        <v>168</v>
      </c>
      <c r="C51" s="88" t="s">
        <v>85</v>
      </c>
      <c r="D51" s="78" t="s">
        <v>250</v>
      </c>
      <c r="E51" s="70" t="s">
        <v>86</v>
      </c>
      <c r="F51" s="69">
        <v>7</v>
      </c>
      <c r="G51" s="71"/>
      <c r="H51" s="87"/>
      <c r="I51" s="71"/>
      <c r="J51" s="71"/>
      <c r="K51" s="95"/>
      <c r="L51" s="93"/>
    </row>
    <row r="52" spans="1:14" ht="24" customHeight="1" x14ac:dyDescent="0.2">
      <c r="A52" s="78" t="s">
        <v>169</v>
      </c>
      <c r="B52" s="69" t="s">
        <v>170</v>
      </c>
      <c r="C52" s="88" t="s">
        <v>85</v>
      </c>
      <c r="D52" s="78" t="s">
        <v>251</v>
      </c>
      <c r="E52" s="70" t="s">
        <v>86</v>
      </c>
      <c r="F52" s="69">
        <v>7</v>
      </c>
      <c r="G52" s="71"/>
      <c r="H52" s="87"/>
      <c r="I52" s="71"/>
      <c r="J52" s="71"/>
      <c r="K52" s="95"/>
      <c r="L52" s="93"/>
    </row>
    <row r="53" spans="1:14" ht="24" customHeight="1" x14ac:dyDescent="0.2">
      <c r="A53" s="78" t="s">
        <v>171</v>
      </c>
      <c r="B53" s="69" t="s">
        <v>172</v>
      </c>
      <c r="C53" s="88" t="s">
        <v>85</v>
      </c>
      <c r="D53" s="78" t="s">
        <v>252</v>
      </c>
      <c r="E53" s="70" t="s">
        <v>86</v>
      </c>
      <c r="F53" s="69">
        <v>1</v>
      </c>
      <c r="G53" s="71"/>
      <c r="H53" s="87"/>
      <c r="I53" s="71"/>
      <c r="J53" s="71"/>
      <c r="K53" s="95"/>
      <c r="L53" s="93"/>
    </row>
    <row r="54" spans="1:14" ht="24" customHeight="1" x14ac:dyDescent="0.2">
      <c r="A54" s="78" t="s">
        <v>173</v>
      </c>
      <c r="B54" s="69" t="s">
        <v>174</v>
      </c>
      <c r="C54" s="88" t="s">
        <v>85</v>
      </c>
      <c r="D54" s="78" t="s">
        <v>253</v>
      </c>
      <c r="E54" s="70" t="s">
        <v>86</v>
      </c>
      <c r="F54" s="69">
        <v>1</v>
      </c>
      <c r="G54" s="71"/>
      <c r="H54" s="87"/>
      <c r="I54" s="71"/>
      <c r="J54" s="71"/>
      <c r="K54" s="95"/>
      <c r="L54" s="93"/>
    </row>
    <row r="55" spans="1:14" ht="24" customHeight="1" x14ac:dyDescent="0.2">
      <c r="A55" s="78" t="s">
        <v>175</v>
      </c>
      <c r="B55" s="69" t="s">
        <v>176</v>
      </c>
      <c r="C55" s="88" t="s">
        <v>85</v>
      </c>
      <c r="D55" s="78" t="s">
        <v>254</v>
      </c>
      <c r="E55" s="70" t="s">
        <v>86</v>
      </c>
      <c r="F55" s="69">
        <v>5</v>
      </c>
      <c r="G55" s="71"/>
      <c r="H55" s="87"/>
      <c r="I55" s="71"/>
      <c r="J55" s="71"/>
      <c r="K55" s="95"/>
      <c r="L55" s="93"/>
    </row>
    <row r="56" spans="1:14" ht="24" customHeight="1" x14ac:dyDescent="0.2">
      <c r="A56" s="78" t="s">
        <v>177</v>
      </c>
      <c r="B56" s="69" t="s">
        <v>178</v>
      </c>
      <c r="C56" s="88" t="s">
        <v>85</v>
      </c>
      <c r="D56" s="78" t="s">
        <v>255</v>
      </c>
      <c r="E56" s="70" t="s">
        <v>86</v>
      </c>
      <c r="F56" s="69">
        <v>2</v>
      </c>
      <c r="G56" s="71"/>
      <c r="H56" s="87"/>
      <c r="I56" s="71"/>
      <c r="J56" s="71"/>
      <c r="K56" s="95"/>
      <c r="L56" s="93"/>
    </row>
    <row r="57" spans="1:14" ht="24" customHeight="1" x14ac:dyDescent="0.2">
      <c r="A57" s="78" t="s">
        <v>179</v>
      </c>
      <c r="B57" s="69" t="s">
        <v>180</v>
      </c>
      <c r="C57" s="88" t="s">
        <v>85</v>
      </c>
      <c r="D57" s="78" t="s">
        <v>256</v>
      </c>
      <c r="E57" s="70" t="s">
        <v>86</v>
      </c>
      <c r="F57" s="69">
        <v>2</v>
      </c>
      <c r="G57" s="71"/>
      <c r="H57" s="87"/>
      <c r="I57" s="71"/>
      <c r="J57" s="71"/>
      <c r="K57" s="95"/>
      <c r="L57" s="93"/>
    </row>
    <row r="58" spans="1:14" ht="24" customHeight="1" x14ac:dyDescent="0.2">
      <c r="A58" s="78" t="s">
        <v>181</v>
      </c>
      <c r="B58" s="69" t="s">
        <v>182</v>
      </c>
      <c r="C58" s="88" t="s">
        <v>85</v>
      </c>
      <c r="D58" s="78" t="s">
        <v>257</v>
      </c>
      <c r="E58" s="70" t="s">
        <v>86</v>
      </c>
      <c r="F58" s="69">
        <v>3</v>
      </c>
      <c r="G58" s="71"/>
      <c r="H58" s="87"/>
      <c r="I58" s="71"/>
      <c r="J58" s="71"/>
      <c r="K58" s="95"/>
      <c r="L58" s="93"/>
    </row>
    <row r="59" spans="1:14" ht="24" customHeight="1" x14ac:dyDescent="0.2">
      <c r="A59" s="77" t="s">
        <v>183</v>
      </c>
      <c r="B59" s="77"/>
      <c r="C59" s="77"/>
      <c r="D59" s="77" t="s">
        <v>184</v>
      </c>
      <c r="E59" s="77"/>
      <c r="F59" s="68"/>
      <c r="G59" s="77"/>
      <c r="H59" s="77"/>
      <c r="I59" s="77"/>
      <c r="J59" s="61"/>
      <c r="K59" s="94"/>
      <c r="L59" s="93"/>
    </row>
    <row r="60" spans="1:14" ht="24" customHeight="1" x14ac:dyDescent="0.2">
      <c r="A60" s="78" t="s">
        <v>185</v>
      </c>
      <c r="B60" s="69" t="s">
        <v>186</v>
      </c>
      <c r="C60" s="88" t="s">
        <v>85</v>
      </c>
      <c r="D60" s="78" t="s">
        <v>258</v>
      </c>
      <c r="E60" s="70" t="s">
        <v>86</v>
      </c>
      <c r="F60" s="69">
        <v>5</v>
      </c>
      <c r="G60" s="71"/>
      <c r="H60" s="87"/>
      <c r="I60" s="71"/>
      <c r="J60" s="71"/>
      <c r="K60" s="95"/>
      <c r="L60" s="93"/>
    </row>
    <row r="61" spans="1:14" ht="24" customHeight="1" x14ac:dyDescent="0.2">
      <c r="A61" s="78" t="s">
        <v>187</v>
      </c>
      <c r="B61" s="69" t="s">
        <v>188</v>
      </c>
      <c r="C61" s="88" t="s">
        <v>85</v>
      </c>
      <c r="D61" s="78" t="s">
        <v>189</v>
      </c>
      <c r="E61" s="70" t="s">
        <v>86</v>
      </c>
      <c r="F61" s="69">
        <v>1</v>
      </c>
      <c r="G61" s="71"/>
      <c r="H61" s="87"/>
      <c r="I61" s="71"/>
      <c r="J61" s="71"/>
      <c r="K61" s="95"/>
      <c r="L61" s="93"/>
      <c r="N61" s="106"/>
    </row>
    <row r="62" spans="1:14" ht="24" customHeight="1" x14ac:dyDescent="0.2">
      <c r="A62" s="78" t="s">
        <v>190</v>
      </c>
      <c r="B62" s="69" t="s">
        <v>191</v>
      </c>
      <c r="C62" s="88" t="s">
        <v>85</v>
      </c>
      <c r="D62" s="88" t="s">
        <v>259</v>
      </c>
      <c r="E62" s="89" t="s">
        <v>86</v>
      </c>
      <c r="F62" s="90">
        <v>1</v>
      </c>
      <c r="G62" s="87"/>
      <c r="H62" s="87"/>
      <c r="I62" s="71"/>
      <c r="J62" s="71"/>
      <c r="K62" s="95"/>
      <c r="L62" s="93"/>
    </row>
    <row r="63" spans="1:14" ht="24" customHeight="1" x14ac:dyDescent="0.2">
      <c r="A63" s="78" t="s">
        <v>192</v>
      </c>
      <c r="B63" s="69" t="s">
        <v>193</v>
      </c>
      <c r="C63" s="88" t="s">
        <v>85</v>
      </c>
      <c r="D63" s="88" t="s">
        <v>260</v>
      </c>
      <c r="E63" s="89" t="s">
        <v>86</v>
      </c>
      <c r="F63" s="90">
        <v>1</v>
      </c>
      <c r="G63" s="87"/>
      <c r="H63" s="87"/>
      <c r="I63" s="71"/>
      <c r="J63" s="71"/>
      <c r="K63" s="95"/>
      <c r="L63" s="93"/>
    </row>
    <row r="64" spans="1:14" ht="24" customHeight="1" x14ac:dyDescent="0.2">
      <c r="A64" s="78" t="s">
        <v>194</v>
      </c>
      <c r="B64" s="69" t="s">
        <v>195</v>
      </c>
      <c r="C64" s="88" t="s">
        <v>85</v>
      </c>
      <c r="D64" s="78" t="s">
        <v>261</v>
      </c>
      <c r="E64" s="70" t="s">
        <v>86</v>
      </c>
      <c r="F64" s="69">
        <v>1</v>
      </c>
      <c r="G64" s="71"/>
      <c r="H64" s="87"/>
      <c r="I64" s="71"/>
      <c r="J64" s="71"/>
      <c r="K64" s="95"/>
      <c r="L64" s="93"/>
    </row>
    <row r="65" spans="1:19" ht="24" customHeight="1" x14ac:dyDescent="0.2">
      <c r="A65" s="77" t="s">
        <v>196</v>
      </c>
      <c r="B65" s="77"/>
      <c r="C65" s="77"/>
      <c r="D65" s="77" t="s">
        <v>197</v>
      </c>
      <c r="E65" s="77"/>
      <c r="F65" s="68"/>
      <c r="G65" s="77"/>
      <c r="H65" s="77"/>
      <c r="I65" s="77"/>
      <c r="J65" s="61"/>
      <c r="K65" s="94"/>
      <c r="L65" s="93"/>
    </row>
    <row r="66" spans="1:19" s="103" customFormat="1" ht="20.25" customHeight="1" x14ac:dyDescent="0.2">
      <c r="A66" s="97" t="s">
        <v>198</v>
      </c>
      <c r="B66" s="98" t="s">
        <v>199</v>
      </c>
      <c r="C66" s="125" t="s">
        <v>85</v>
      </c>
      <c r="D66" s="97" t="s">
        <v>200</v>
      </c>
      <c r="E66" s="99" t="s">
        <v>86</v>
      </c>
      <c r="F66" s="98">
        <v>1</v>
      </c>
      <c r="G66" s="100"/>
      <c r="H66" s="100"/>
      <c r="I66" s="71"/>
      <c r="J66" s="100"/>
      <c r="K66" s="101"/>
      <c r="L66" s="93"/>
      <c r="M66" s="102"/>
    </row>
    <row r="67" spans="1:19" s="103" customFormat="1" ht="24" customHeight="1" x14ac:dyDescent="0.2">
      <c r="A67" s="97" t="s">
        <v>201</v>
      </c>
      <c r="B67" s="98" t="s">
        <v>202</v>
      </c>
      <c r="C67" s="125" t="s">
        <v>85</v>
      </c>
      <c r="D67" s="97" t="s">
        <v>262</v>
      </c>
      <c r="E67" s="99" t="s">
        <v>86</v>
      </c>
      <c r="F67" s="98">
        <v>1</v>
      </c>
      <c r="G67" s="100"/>
      <c r="H67" s="100"/>
      <c r="I67" s="71"/>
      <c r="J67" s="100"/>
      <c r="K67" s="101"/>
      <c r="L67" s="93"/>
      <c r="M67" s="102"/>
    </row>
    <row r="68" spans="1:19" s="103" customFormat="1" ht="24" customHeight="1" x14ac:dyDescent="0.2">
      <c r="A68" s="97" t="s">
        <v>203</v>
      </c>
      <c r="B68" s="98" t="s">
        <v>204</v>
      </c>
      <c r="C68" s="125" t="s">
        <v>85</v>
      </c>
      <c r="D68" s="97" t="s">
        <v>205</v>
      </c>
      <c r="E68" s="99" t="s">
        <v>86</v>
      </c>
      <c r="F68" s="98">
        <v>1</v>
      </c>
      <c r="G68" s="100"/>
      <c r="H68" s="100"/>
      <c r="I68" s="71"/>
      <c r="J68" s="100"/>
      <c r="K68" s="101"/>
      <c r="L68" s="93"/>
      <c r="M68" s="102"/>
    </row>
    <row r="69" spans="1:19" s="103" customFormat="1" ht="24" customHeight="1" x14ac:dyDescent="0.2">
      <c r="A69" s="97" t="s">
        <v>206</v>
      </c>
      <c r="B69" s="98" t="s">
        <v>207</v>
      </c>
      <c r="C69" s="125" t="s">
        <v>85</v>
      </c>
      <c r="D69" s="97" t="s">
        <v>263</v>
      </c>
      <c r="E69" s="99" t="s">
        <v>86</v>
      </c>
      <c r="F69" s="98">
        <v>1</v>
      </c>
      <c r="G69" s="100"/>
      <c r="H69" s="100"/>
      <c r="I69" s="71"/>
      <c r="J69" s="100"/>
      <c r="K69" s="101"/>
      <c r="L69" s="93"/>
      <c r="M69" s="102"/>
    </row>
    <row r="70" spans="1:19" ht="24" customHeight="1" x14ac:dyDescent="0.2">
      <c r="A70" s="78" t="s">
        <v>208</v>
      </c>
      <c r="B70" s="69" t="s">
        <v>209</v>
      </c>
      <c r="C70" s="125" t="s">
        <v>85</v>
      </c>
      <c r="D70" s="78" t="s">
        <v>210</v>
      </c>
      <c r="E70" s="70" t="s">
        <v>86</v>
      </c>
      <c r="F70" s="69">
        <v>1</v>
      </c>
      <c r="G70" s="71"/>
      <c r="H70" s="87"/>
      <c r="I70" s="71"/>
      <c r="J70" s="71"/>
      <c r="K70" s="95"/>
      <c r="L70" s="93"/>
    </row>
    <row r="71" spans="1:19" ht="24" customHeight="1" x14ac:dyDescent="0.2">
      <c r="A71" s="77" t="s">
        <v>211</v>
      </c>
      <c r="B71" s="77"/>
      <c r="C71" s="77"/>
      <c r="D71" s="77" t="s">
        <v>214</v>
      </c>
      <c r="E71" s="77"/>
      <c r="F71" s="68"/>
      <c r="G71" s="77"/>
      <c r="H71" s="77"/>
      <c r="I71" s="77"/>
      <c r="J71" s="61"/>
      <c r="K71" s="94"/>
      <c r="L71" s="93"/>
    </row>
    <row r="72" spans="1:19" ht="36" customHeight="1" x14ac:dyDescent="0.2">
      <c r="A72" s="78" t="s">
        <v>212</v>
      </c>
      <c r="B72" s="69" t="s">
        <v>216</v>
      </c>
      <c r="C72" s="88" t="s">
        <v>85</v>
      </c>
      <c r="D72" s="78" t="s">
        <v>217</v>
      </c>
      <c r="E72" s="70" t="s">
        <v>86</v>
      </c>
      <c r="F72" s="69">
        <v>1</v>
      </c>
      <c r="G72" s="71"/>
      <c r="H72" s="87"/>
      <c r="I72" s="71"/>
      <c r="J72" s="71"/>
      <c r="K72" s="95"/>
      <c r="L72" s="93"/>
    </row>
    <row r="73" spans="1:19" ht="24" customHeight="1" x14ac:dyDescent="0.2">
      <c r="A73" s="77" t="s">
        <v>213</v>
      </c>
      <c r="B73" s="77"/>
      <c r="C73" s="77"/>
      <c r="D73" s="77" t="s">
        <v>218</v>
      </c>
      <c r="E73" s="77"/>
      <c r="F73" s="68"/>
      <c r="G73" s="77"/>
      <c r="H73" s="77"/>
      <c r="I73" s="77"/>
      <c r="J73" s="61"/>
      <c r="K73" s="94"/>
      <c r="L73" s="93"/>
    </row>
    <row r="74" spans="1:19" s="133" customFormat="1" ht="24" customHeight="1" x14ac:dyDescent="0.2">
      <c r="A74" s="125" t="s">
        <v>215</v>
      </c>
      <c r="B74" s="127">
        <v>210900</v>
      </c>
      <c r="C74" s="125" t="s">
        <v>220</v>
      </c>
      <c r="D74" s="125" t="s">
        <v>221</v>
      </c>
      <c r="E74" s="128" t="s">
        <v>222</v>
      </c>
      <c r="F74" s="127">
        <v>4.16</v>
      </c>
      <c r="G74" s="129"/>
      <c r="H74" s="129"/>
      <c r="I74" s="129"/>
      <c r="J74" s="129"/>
      <c r="K74" s="130"/>
      <c r="L74" s="131"/>
      <c r="M74" s="132"/>
    </row>
    <row r="75" spans="1:19" ht="24" customHeight="1" x14ac:dyDescent="0.2">
      <c r="A75" s="78" t="s">
        <v>264</v>
      </c>
      <c r="B75" s="69">
        <v>99811</v>
      </c>
      <c r="C75" s="78" t="s">
        <v>95</v>
      </c>
      <c r="D75" s="78" t="s">
        <v>219</v>
      </c>
      <c r="E75" s="70" t="s">
        <v>93</v>
      </c>
      <c r="F75" s="69">
        <v>83.26</v>
      </c>
      <c r="G75" s="71"/>
      <c r="H75" s="87"/>
      <c r="I75" s="71"/>
      <c r="J75" s="71"/>
      <c r="K75" s="95"/>
      <c r="L75" s="93"/>
    </row>
    <row r="76" spans="1:19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S76" s="85"/>
    </row>
    <row r="77" spans="1:19" x14ac:dyDescent="0.2">
      <c r="A77" s="149"/>
      <c r="B77" s="149"/>
      <c r="C77" s="149"/>
      <c r="D77" s="63"/>
      <c r="E77" s="64"/>
      <c r="F77" s="150" t="s">
        <v>223</v>
      </c>
      <c r="G77" s="149"/>
      <c r="H77" s="64"/>
      <c r="I77" s="151">
        <f>SUM(H5:H75)</f>
        <v>0</v>
      </c>
      <c r="J77" s="149"/>
      <c r="K77" s="149"/>
      <c r="L77" s="151"/>
      <c r="M77" s="149"/>
      <c r="N77" s="149"/>
      <c r="S77" s="86"/>
    </row>
    <row r="78" spans="1:19" x14ac:dyDescent="0.2">
      <c r="A78" s="149"/>
      <c r="B78" s="149"/>
      <c r="C78" s="149"/>
      <c r="D78" s="63"/>
      <c r="E78" s="64"/>
      <c r="F78" s="150" t="s">
        <v>224</v>
      </c>
      <c r="G78" s="149"/>
      <c r="H78" s="64"/>
      <c r="I78" s="151">
        <f>I79-I77</f>
        <v>0</v>
      </c>
      <c r="J78" s="149"/>
      <c r="K78" s="149"/>
    </row>
    <row r="79" spans="1:19" x14ac:dyDescent="0.2">
      <c r="A79" s="149"/>
      <c r="B79" s="149"/>
      <c r="C79" s="149"/>
      <c r="D79" s="63"/>
      <c r="E79" s="64"/>
      <c r="F79" s="150" t="s">
        <v>225</v>
      </c>
      <c r="G79" s="149"/>
      <c r="H79" s="64"/>
      <c r="I79" s="151">
        <f>SUM(J5,J9,J12,J20,J71,J73)</f>
        <v>0</v>
      </c>
      <c r="J79" s="149"/>
      <c r="K79" s="149"/>
    </row>
    <row r="80" spans="1:19" ht="60" customHeight="1" x14ac:dyDescent="0.2">
      <c r="A80" s="149"/>
      <c r="B80" s="149"/>
      <c r="C80" s="149"/>
      <c r="D80" s="63"/>
      <c r="E80" s="64"/>
      <c r="F80" s="150"/>
      <c r="G80" s="149"/>
      <c r="H80" s="64"/>
      <c r="I80" s="151"/>
      <c r="J80" s="149"/>
      <c r="K80" s="149"/>
    </row>
    <row r="81" spans="1:11" ht="52.5" customHeight="1" x14ac:dyDescent="0.2">
      <c r="A81" s="144"/>
      <c r="B81" s="145"/>
      <c r="C81" s="145"/>
      <c r="D81" s="145"/>
      <c r="E81" s="145"/>
      <c r="F81" s="145"/>
      <c r="G81" s="145"/>
      <c r="H81" s="145"/>
      <c r="I81" s="145"/>
      <c r="J81" s="145"/>
      <c r="K81" s="145"/>
    </row>
  </sheetData>
  <mergeCells count="21">
    <mergeCell ref="L77:N77"/>
    <mergeCell ref="E1:F1"/>
    <mergeCell ref="G1:I1"/>
    <mergeCell ref="J1:K1"/>
    <mergeCell ref="E2:F2"/>
    <mergeCell ref="G2:I2"/>
    <mergeCell ref="J2:K2"/>
    <mergeCell ref="A81:K81"/>
    <mergeCell ref="A3:K3"/>
    <mergeCell ref="A80:C80"/>
    <mergeCell ref="F80:G80"/>
    <mergeCell ref="I80:K80"/>
    <mergeCell ref="A79:C79"/>
    <mergeCell ref="F79:G79"/>
    <mergeCell ref="I79:K79"/>
    <mergeCell ref="A77:C77"/>
    <mergeCell ref="F77:G77"/>
    <mergeCell ref="I77:K77"/>
    <mergeCell ref="A78:C78"/>
    <mergeCell ref="F78:G78"/>
    <mergeCell ref="I78:K78"/>
  </mergeCells>
  <phoneticPr fontId="79" type="noConversion"/>
  <pageMargins left="0.51181102362204722" right="0.51181102362204722" top="0.98425196850393704" bottom="0.98425196850393704" header="0.51181102362204722" footer="0.51181102362204722"/>
  <pageSetup paperSize="9" scale="67" fitToHeight="0" orientation="landscape" r:id="rId1"/>
  <headerFooter>
    <oddHeader>&amp;L &amp;CLINHA2 ARQUITETURA &amp;R</oddHeader>
    <oddFooter xml:space="preserve">&amp;L &amp;Ccontato@linha2arquitetura.com.br
31 2555 3208
</oddFooter>
  </headerFooter>
  <rowBreaks count="3" manualBreakCount="3">
    <brk id="21" max="10" man="1"/>
    <brk id="43" max="10" man="1"/>
    <brk id="64" max="1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F250A-BFBA-4B8D-8DCE-2845540E4217}">
  <sheetPr>
    <pageSetUpPr fitToPage="1"/>
  </sheetPr>
  <dimension ref="A1:G21"/>
  <sheetViews>
    <sheetView view="pageBreakPreview" zoomScaleNormal="100" zoomScaleSheetLayoutView="100" workbookViewId="0">
      <selection activeCell="C1" sqref="C1"/>
    </sheetView>
  </sheetViews>
  <sheetFormatPr defaultColWidth="8.85546875" defaultRowHeight="14.25" x14ac:dyDescent="0.2"/>
  <cols>
    <col min="1" max="1" width="22.28515625" style="57" bestFit="1" customWidth="1"/>
    <col min="2" max="2" width="66.7109375" style="57" bestFit="1" customWidth="1"/>
    <col min="3" max="3" width="22.28515625" style="57" bestFit="1" customWidth="1"/>
    <col min="4" max="5" width="14.28515625" style="57" bestFit="1" customWidth="1"/>
    <col min="6" max="30" width="13.28515625" style="57" bestFit="1" customWidth="1"/>
    <col min="31" max="16384" width="8.85546875" style="57"/>
  </cols>
  <sheetData>
    <row r="1" spans="1:7" ht="15" x14ac:dyDescent="0.2">
      <c r="A1" s="58"/>
      <c r="B1" s="58" t="s">
        <v>67</v>
      </c>
      <c r="C1" s="58"/>
      <c r="D1" s="147" t="s">
        <v>68</v>
      </c>
      <c r="E1" s="147"/>
      <c r="F1" s="147"/>
      <c r="G1" s="147"/>
    </row>
    <row r="2" spans="1:7" ht="95.1" customHeight="1" x14ac:dyDescent="0.2">
      <c r="A2" s="55"/>
      <c r="B2" s="55" t="s">
        <v>69</v>
      </c>
      <c r="C2" s="55"/>
      <c r="D2" s="142" t="s">
        <v>283</v>
      </c>
      <c r="E2" s="142"/>
      <c r="F2" s="142"/>
      <c r="G2" s="142"/>
    </row>
    <row r="3" spans="1:7" ht="15" x14ac:dyDescent="0.25">
      <c r="A3" s="148" t="s">
        <v>228</v>
      </c>
      <c r="B3" s="145"/>
      <c r="C3" s="145"/>
      <c r="D3" s="145"/>
      <c r="E3" s="145"/>
      <c r="F3" s="145"/>
      <c r="G3" s="145"/>
    </row>
    <row r="4" spans="1:7" ht="15" x14ac:dyDescent="0.2">
      <c r="A4" s="59" t="s">
        <v>71</v>
      </c>
      <c r="B4" s="59" t="s">
        <v>74</v>
      </c>
      <c r="C4" s="60" t="s">
        <v>229</v>
      </c>
      <c r="D4" s="60" t="s">
        <v>230</v>
      </c>
      <c r="E4" s="60" t="s">
        <v>231</v>
      </c>
    </row>
    <row r="5" spans="1:7" ht="24" customHeight="1" thickBot="1" x14ac:dyDescent="0.25">
      <c r="A5" s="152" t="s">
        <v>81</v>
      </c>
      <c r="B5" s="152" t="s">
        <v>82</v>
      </c>
      <c r="C5" s="113">
        <v>1</v>
      </c>
      <c r="D5" s="114">
        <v>0.5</v>
      </c>
      <c r="E5" s="114">
        <v>0.5</v>
      </c>
    </row>
    <row r="6" spans="1:7" ht="24" customHeight="1" thickTop="1" thickBot="1" x14ac:dyDescent="0.25">
      <c r="A6" s="153"/>
      <c r="B6" s="153"/>
      <c r="C6" s="111">
        <f>'ANEXO I- PLAN RESUMO '!J5</f>
        <v>0</v>
      </c>
      <c r="D6" s="110">
        <f>D5*C6</f>
        <v>0</v>
      </c>
      <c r="E6" s="109">
        <f>E5*C6</f>
        <v>0</v>
      </c>
    </row>
    <row r="7" spans="1:7" ht="24" customHeight="1" thickTop="1" thickBot="1" x14ac:dyDescent="0.25">
      <c r="A7" s="152" t="s">
        <v>90</v>
      </c>
      <c r="B7" s="154" t="s">
        <v>91</v>
      </c>
      <c r="C7" s="113">
        <v>1</v>
      </c>
      <c r="D7" s="113"/>
      <c r="E7" s="114">
        <v>1</v>
      </c>
    </row>
    <row r="8" spans="1:7" ht="24" customHeight="1" thickTop="1" thickBot="1" x14ac:dyDescent="0.25">
      <c r="A8" s="153"/>
      <c r="B8" s="155"/>
      <c r="C8" s="111">
        <f>'ANEXO I- PLAN RESUMO '!J6</f>
        <v>0</v>
      </c>
      <c r="D8" s="83"/>
      <c r="E8" s="109">
        <f>E7*C8</f>
        <v>0</v>
      </c>
    </row>
    <row r="9" spans="1:7" ht="24" customHeight="1" thickTop="1" thickBot="1" x14ac:dyDescent="0.25">
      <c r="A9" s="152" t="s">
        <v>98</v>
      </c>
      <c r="B9" s="152" t="s">
        <v>99</v>
      </c>
      <c r="C9" s="113">
        <v>1</v>
      </c>
      <c r="D9" s="113" t="s">
        <v>227</v>
      </c>
      <c r="E9" s="114">
        <v>1</v>
      </c>
    </row>
    <row r="10" spans="1:7" ht="24" customHeight="1" thickTop="1" thickBot="1" x14ac:dyDescent="0.25">
      <c r="A10" s="153"/>
      <c r="B10" s="153"/>
      <c r="C10" s="79">
        <f>'ANEXO I- PLAN RESUMO '!J7</f>
        <v>0</v>
      </c>
      <c r="D10" s="112"/>
      <c r="E10" s="109">
        <f>E9*C10</f>
        <v>0</v>
      </c>
    </row>
    <row r="11" spans="1:7" ht="24" customHeight="1" thickTop="1" thickBot="1" x14ac:dyDescent="0.25">
      <c r="A11" s="152" t="s">
        <v>110</v>
      </c>
      <c r="B11" s="152" t="s">
        <v>238</v>
      </c>
      <c r="C11" s="113">
        <v>1</v>
      </c>
      <c r="D11" s="115">
        <v>0.5</v>
      </c>
      <c r="E11" s="114">
        <v>0.5</v>
      </c>
    </row>
    <row r="12" spans="1:7" ht="24" customHeight="1" thickTop="1" thickBot="1" x14ac:dyDescent="0.25">
      <c r="A12" s="153"/>
      <c r="B12" s="153"/>
      <c r="C12" s="111">
        <f>'ANEXO I- PLAN RESUMO '!J8</f>
        <v>0</v>
      </c>
      <c r="D12" s="116">
        <f>D11*C12</f>
        <v>0</v>
      </c>
      <c r="E12" s="109">
        <f>E11*C12</f>
        <v>0</v>
      </c>
    </row>
    <row r="13" spans="1:7" ht="24" customHeight="1" thickTop="1" thickBot="1" x14ac:dyDescent="0.25">
      <c r="A13" s="152" t="s">
        <v>211</v>
      </c>
      <c r="B13" s="152" t="s">
        <v>214</v>
      </c>
      <c r="C13" s="107">
        <v>1</v>
      </c>
      <c r="D13" s="83" t="s">
        <v>227</v>
      </c>
      <c r="E13" s="108">
        <v>1</v>
      </c>
    </row>
    <row r="14" spans="1:7" ht="24" customHeight="1" thickTop="1" thickBot="1" x14ac:dyDescent="0.25">
      <c r="A14" s="153"/>
      <c r="B14" s="153"/>
      <c r="C14" s="79">
        <f>'ANEXO I- PLAN RESUMO '!J9</f>
        <v>0</v>
      </c>
      <c r="D14" s="83"/>
      <c r="E14" s="84">
        <f>E13*C14</f>
        <v>0</v>
      </c>
    </row>
    <row r="15" spans="1:7" ht="24" customHeight="1" thickTop="1" x14ac:dyDescent="0.2">
      <c r="A15" s="152" t="s">
        <v>213</v>
      </c>
      <c r="B15" s="152" t="s">
        <v>218</v>
      </c>
      <c r="C15" s="117">
        <v>1</v>
      </c>
      <c r="D15" s="118" t="s">
        <v>227</v>
      </c>
      <c r="E15" s="120">
        <v>1</v>
      </c>
    </row>
    <row r="16" spans="1:7" ht="24" customHeight="1" x14ac:dyDescent="0.2">
      <c r="A16" s="153"/>
      <c r="B16" s="153"/>
      <c r="C16" s="79">
        <f>'ANEXO I- PLAN RESUMO '!J10</f>
        <v>0</v>
      </c>
      <c r="D16" s="83"/>
      <c r="E16" s="119">
        <f>E15*C16</f>
        <v>0</v>
      </c>
    </row>
    <row r="17" spans="1:7" ht="14.25" customHeight="1" x14ac:dyDescent="0.2">
      <c r="A17" s="150" t="s">
        <v>232</v>
      </c>
      <c r="B17" s="150"/>
      <c r="C17" s="76"/>
      <c r="D17" s="122">
        <f>D18/452168.54</f>
        <v>0</v>
      </c>
      <c r="E17" s="122">
        <f>E18/452168.54</f>
        <v>0</v>
      </c>
    </row>
    <row r="18" spans="1:7" x14ac:dyDescent="0.2">
      <c r="A18" s="150" t="s">
        <v>233</v>
      </c>
      <c r="B18" s="150"/>
      <c r="C18" s="76"/>
      <c r="D18" s="121">
        <f>SUM(D6,D12)</f>
        <v>0</v>
      </c>
      <c r="E18" s="124">
        <f>SUM(E6,E8,E10,E12,E14,E16)</f>
        <v>0</v>
      </c>
    </row>
    <row r="19" spans="1:7" x14ac:dyDescent="0.2">
      <c r="A19" s="150" t="s">
        <v>234</v>
      </c>
      <c r="B19" s="150"/>
      <c r="C19" s="76"/>
      <c r="D19" s="123">
        <f>D17</f>
        <v>0</v>
      </c>
      <c r="E19" s="123">
        <f>D19+E17</f>
        <v>0</v>
      </c>
      <c r="F19" s="56"/>
      <c r="G19" s="56"/>
    </row>
    <row r="20" spans="1:7" ht="60" customHeight="1" x14ac:dyDescent="0.2">
      <c r="A20" s="150" t="s">
        <v>235</v>
      </c>
      <c r="B20" s="150"/>
      <c r="C20" s="76"/>
      <c r="D20" s="121">
        <f>D18</f>
        <v>0</v>
      </c>
      <c r="E20" s="105">
        <f>D18+E18</f>
        <v>0</v>
      </c>
      <c r="F20" s="54"/>
      <c r="G20" s="54"/>
    </row>
    <row r="21" spans="1:7" ht="69.95" customHeight="1" x14ac:dyDescent="0.2">
      <c r="A21" s="144"/>
      <c r="B21" s="145"/>
      <c r="C21" s="145"/>
      <c r="D21" s="145"/>
      <c r="E21" s="145"/>
      <c r="F21" s="145"/>
      <c r="G21" s="145"/>
    </row>
  </sheetData>
  <mergeCells count="22">
    <mergeCell ref="A11:A12"/>
    <mergeCell ref="B11:B12"/>
    <mergeCell ref="B13:B14"/>
    <mergeCell ref="A13:A14"/>
    <mergeCell ref="A15:A16"/>
    <mergeCell ref="B15:B16"/>
    <mergeCell ref="A17:B17"/>
    <mergeCell ref="A18:B18"/>
    <mergeCell ref="A21:G21"/>
    <mergeCell ref="D1:E1"/>
    <mergeCell ref="F1:G1"/>
    <mergeCell ref="D2:E2"/>
    <mergeCell ref="F2:G2"/>
    <mergeCell ref="A3:G3"/>
    <mergeCell ref="A19:B19"/>
    <mergeCell ref="A20:B20"/>
    <mergeCell ref="A5:A6"/>
    <mergeCell ref="B5:B6"/>
    <mergeCell ref="A7:A8"/>
    <mergeCell ref="B7:B8"/>
    <mergeCell ref="A9:A10"/>
    <mergeCell ref="B9:B10"/>
  </mergeCells>
  <pageMargins left="0.51181102362204722" right="0.51181102362204722" top="0.98425196850393704" bottom="0.98425196850393704" header="0.51181102362204722" footer="0.51181102362204722"/>
  <pageSetup paperSize="8" orientation="landscape" r:id="rId1"/>
  <headerFooter>
    <oddHeader>&amp;L &amp;CLINHA2 ARQUITETURA &amp;R</oddHeader>
    <oddFooter xml:space="preserve">&amp;L &amp;Ccontato@linha2arquitetura.com.br
31 2555 3208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22"/>
  <sheetViews>
    <sheetView workbookViewId="0"/>
  </sheetViews>
  <sheetFormatPr defaultColWidth="9.140625" defaultRowHeight="12.75" x14ac:dyDescent="0.2"/>
  <cols>
    <col min="1" max="1" width="40.7109375" style="22" bestFit="1" customWidth="1"/>
    <col min="2" max="16384" width="9.140625" style="1"/>
  </cols>
  <sheetData>
    <row r="2" spans="1:16" ht="15.75" x14ac:dyDescent="0.25">
      <c r="A2" s="42" t="s">
        <v>62</v>
      </c>
    </row>
    <row r="3" spans="1:16" x14ac:dyDescent="0.2">
      <c r="A3" s="22" t="s">
        <v>63</v>
      </c>
    </row>
    <row r="4" spans="1:16" ht="13.5" thickBot="1" x14ac:dyDescent="0.25"/>
    <row r="5" spans="1:16" ht="13.5" thickBot="1" x14ac:dyDescent="0.25">
      <c r="A5" s="164" t="s">
        <v>55</v>
      </c>
      <c r="B5" s="158" t="s">
        <v>45</v>
      </c>
      <c r="C5" s="156"/>
      <c r="D5" s="157"/>
      <c r="E5" s="158" t="s">
        <v>56</v>
      </c>
      <c r="F5" s="156"/>
      <c r="G5" s="157"/>
      <c r="H5" s="156" t="s">
        <v>57</v>
      </c>
      <c r="I5" s="156"/>
      <c r="J5" s="157"/>
      <c r="K5" s="158" t="s">
        <v>61</v>
      </c>
      <c r="L5" s="156"/>
      <c r="M5" s="156"/>
      <c r="N5" s="158" t="s">
        <v>49</v>
      </c>
      <c r="O5" s="156"/>
      <c r="P5" s="157"/>
    </row>
    <row r="6" spans="1:16" ht="13.5" thickBot="1" x14ac:dyDescent="0.25">
      <c r="A6" s="165"/>
      <c r="B6" s="23" t="s">
        <v>58</v>
      </c>
      <c r="C6" s="24" t="s">
        <v>59</v>
      </c>
      <c r="D6" s="25" t="s">
        <v>60</v>
      </c>
      <c r="E6" s="23" t="s">
        <v>58</v>
      </c>
      <c r="F6" s="24" t="s">
        <v>59</v>
      </c>
      <c r="G6" s="25" t="s">
        <v>60</v>
      </c>
      <c r="H6" s="23" t="s">
        <v>58</v>
      </c>
      <c r="I6" s="24" t="s">
        <v>59</v>
      </c>
      <c r="J6" s="25" t="s">
        <v>60</v>
      </c>
      <c r="K6" s="26" t="s">
        <v>58</v>
      </c>
      <c r="L6" s="27" t="s">
        <v>59</v>
      </c>
      <c r="M6" s="28" t="s">
        <v>60</v>
      </c>
      <c r="N6" s="26" t="s">
        <v>58</v>
      </c>
      <c r="O6" s="27" t="s">
        <v>59</v>
      </c>
      <c r="P6" s="29" t="s">
        <v>60</v>
      </c>
    </row>
    <row r="7" spans="1:16" ht="13.5" thickBot="1" x14ac:dyDescent="0.25">
      <c r="A7" s="53" t="s">
        <v>50</v>
      </c>
      <c r="B7" s="32">
        <v>0.03</v>
      </c>
      <c r="C7" s="33">
        <v>0.04</v>
      </c>
      <c r="D7" s="38">
        <v>5.5E-2</v>
      </c>
      <c r="E7" s="32">
        <v>8.0000000000000002E-3</v>
      </c>
      <c r="F7" s="33">
        <v>8.0000000000000002E-3</v>
      </c>
      <c r="G7" s="38">
        <v>0.01</v>
      </c>
      <c r="H7" s="32">
        <v>9.7000000000000003E-3</v>
      </c>
      <c r="I7" s="33">
        <v>1.2699999999999999E-2</v>
      </c>
      <c r="J7" s="38">
        <v>1.2699999999999999E-2</v>
      </c>
      <c r="K7" s="32">
        <v>5.8999999999999999E-3</v>
      </c>
      <c r="L7" s="33">
        <v>1.23E-2</v>
      </c>
      <c r="M7" s="39">
        <v>1.3899999999999999E-2</v>
      </c>
      <c r="N7" s="32">
        <v>6.1600000000000002E-2</v>
      </c>
      <c r="O7" s="33">
        <v>7.3999999999999996E-2</v>
      </c>
      <c r="P7" s="38">
        <v>8.9599999999999999E-2</v>
      </c>
    </row>
    <row r="8" spans="1:16" ht="22.5" customHeight="1" thickBot="1" x14ac:dyDescent="0.25">
      <c r="A8" s="53" t="s">
        <v>51</v>
      </c>
      <c r="B8" s="32">
        <v>3.7999999999999999E-2</v>
      </c>
      <c r="C8" s="33">
        <v>4.0099999999999997E-2</v>
      </c>
      <c r="D8" s="38">
        <v>4.6699999999999998E-2</v>
      </c>
      <c r="E8" s="32">
        <v>3.2000000000000002E-3</v>
      </c>
      <c r="F8" s="33">
        <v>4.0000000000000001E-3</v>
      </c>
      <c r="G8" s="38">
        <v>7.4000000000000003E-3</v>
      </c>
      <c r="H8" s="32">
        <v>5.0000000000000001E-3</v>
      </c>
      <c r="I8" s="33">
        <v>5.5999999999999999E-3</v>
      </c>
      <c r="J8" s="38">
        <v>9.7000000000000003E-3</v>
      </c>
      <c r="K8" s="32">
        <v>1.0200000000000001E-2</v>
      </c>
      <c r="L8" s="33">
        <v>1.11E-2</v>
      </c>
      <c r="M8" s="39">
        <v>1.21E-2</v>
      </c>
      <c r="N8" s="32">
        <v>6.6400000000000001E-2</v>
      </c>
      <c r="O8" s="33">
        <v>7.2999999999999995E-2</v>
      </c>
      <c r="P8" s="38">
        <v>8.6900000000000005E-2</v>
      </c>
    </row>
    <row r="9" spans="1:16" ht="39" thickBot="1" x14ac:dyDescent="0.25">
      <c r="A9" s="30" t="s">
        <v>52</v>
      </c>
      <c r="B9" s="34">
        <v>3.4299999999999997E-2</v>
      </c>
      <c r="C9" s="35">
        <v>4.9299999999999997E-2</v>
      </c>
      <c r="D9" s="36">
        <v>6.7100000000000007E-2</v>
      </c>
      <c r="E9" s="34">
        <v>2.8E-3</v>
      </c>
      <c r="F9" s="35">
        <v>4.8999999999999998E-3</v>
      </c>
      <c r="G9" s="36">
        <v>7.4999999999999997E-3</v>
      </c>
      <c r="H9" s="34">
        <v>0.01</v>
      </c>
      <c r="I9" s="35">
        <v>1.3899999999999999E-2</v>
      </c>
      <c r="J9" s="36">
        <v>1.7399999999999999E-2</v>
      </c>
      <c r="K9" s="34">
        <v>9.4000000000000004E-3</v>
      </c>
      <c r="L9" s="35">
        <v>9.9000000000000008E-3</v>
      </c>
      <c r="M9" s="37">
        <v>1.17E-2</v>
      </c>
      <c r="N9" s="34">
        <v>6.7400000000000002E-2</v>
      </c>
      <c r="O9" s="35">
        <v>8.0399999999999999E-2</v>
      </c>
      <c r="P9" s="36">
        <v>9.4E-2</v>
      </c>
    </row>
    <row r="10" spans="1:16" ht="26.25" thickBot="1" x14ac:dyDescent="0.25">
      <c r="A10" s="30" t="s">
        <v>53</v>
      </c>
      <c r="B10" s="34">
        <v>5.2900000000000003E-2</v>
      </c>
      <c r="C10" s="35">
        <v>5.9200000000000003E-2</v>
      </c>
      <c r="D10" s="36">
        <v>7.9299999999999995E-2</v>
      </c>
      <c r="E10" s="34">
        <v>2.5000000000000001E-3</v>
      </c>
      <c r="F10" s="35">
        <v>5.1000000000000004E-3</v>
      </c>
      <c r="G10" s="36">
        <v>5.5999999999999999E-3</v>
      </c>
      <c r="H10" s="34">
        <v>0.01</v>
      </c>
      <c r="I10" s="35">
        <v>1.4800000000000001E-2</v>
      </c>
      <c r="J10" s="36">
        <v>1.9699999999999999E-2</v>
      </c>
      <c r="K10" s="34">
        <v>1.01E-2</v>
      </c>
      <c r="L10" s="35">
        <v>1.0699999999999999E-2</v>
      </c>
      <c r="M10" s="37">
        <v>1.11E-2</v>
      </c>
      <c r="N10" s="34">
        <v>0.08</v>
      </c>
      <c r="O10" s="35">
        <v>8.3099999999999993E-2</v>
      </c>
      <c r="P10" s="36">
        <v>9.5100000000000004E-2</v>
      </c>
    </row>
    <row r="11" spans="1:16" ht="13.5" thickBot="1" x14ac:dyDescent="0.25">
      <c r="A11" s="53" t="s">
        <v>54</v>
      </c>
      <c r="B11" s="32">
        <v>0.04</v>
      </c>
      <c r="C11" s="33">
        <v>5.5199999999999999E-2</v>
      </c>
      <c r="D11" s="38">
        <v>7.85E-2</v>
      </c>
      <c r="E11" s="32">
        <v>0.81</v>
      </c>
      <c r="F11" s="33">
        <v>1.2200000000000001E-2</v>
      </c>
      <c r="G11" s="38">
        <v>1.9900000000000001E-2</v>
      </c>
      <c r="H11" s="32">
        <v>1.46E-2</v>
      </c>
      <c r="I11" s="33">
        <v>2.3199999999999998E-2</v>
      </c>
      <c r="J11" s="38">
        <v>3.1600000000000003E-2</v>
      </c>
      <c r="K11" s="32">
        <v>9.4000000000000004E-3</v>
      </c>
      <c r="L11" s="33">
        <v>1.0200000000000001E-2</v>
      </c>
      <c r="M11" s="39">
        <v>1.3299999999999999E-2</v>
      </c>
      <c r="N11" s="32">
        <v>7.1400000000000005E-2</v>
      </c>
      <c r="O11" s="33">
        <v>8.4000000000000005E-2</v>
      </c>
      <c r="P11" s="38">
        <v>0.1043</v>
      </c>
    </row>
    <row r="13" spans="1:16" ht="13.5" thickBot="1" x14ac:dyDescent="0.25"/>
    <row r="14" spans="1:16" ht="42.75" customHeight="1" thickBot="1" x14ac:dyDescent="0.25">
      <c r="A14" s="159" t="s">
        <v>66</v>
      </c>
      <c r="B14" s="161" t="s">
        <v>64</v>
      </c>
      <c r="C14" s="162"/>
      <c r="D14" s="163"/>
    </row>
    <row r="15" spans="1:16" x14ac:dyDescent="0.2">
      <c r="A15" s="160"/>
      <c r="B15" s="44" t="s">
        <v>58</v>
      </c>
      <c r="C15" s="45" t="s">
        <v>59</v>
      </c>
      <c r="D15" s="46" t="s">
        <v>60</v>
      </c>
    </row>
    <row r="16" spans="1:16" s="2" customFormat="1" ht="15.75" customHeight="1" x14ac:dyDescent="0.25">
      <c r="A16" s="48" t="s">
        <v>45</v>
      </c>
      <c r="B16" s="47">
        <v>1.4999999999999999E-2</v>
      </c>
      <c r="C16" s="47">
        <v>3.4500000000000003E-2</v>
      </c>
      <c r="D16" s="49">
        <v>4.4900000000000002E-2</v>
      </c>
    </row>
    <row r="17" spans="1:11" s="2" customFormat="1" ht="15.75" customHeight="1" x14ac:dyDescent="0.25">
      <c r="A17" s="48" t="s">
        <v>46</v>
      </c>
      <c r="B17" s="47">
        <v>3.0000000000000001E-3</v>
      </c>
      <c r="C17" s="47">
        <v>4.7999999999999996E-3</v>
      </c>
      <c r="D17" s="49">
        <v>8.2000000000000007E-3</v>
      </c>
    </row>
    <row r="18" spans="1:11" s="2" customFormat="1" ht="15.75" customHeight="1" x14ac:dyDescent="0.25">
      <c r="A18" s="48" t="s">
        <v>47</v>
      </c>
      <c r="B18" s="47">
        <v>5.5999999999999999E-3</v>
      </c>
      <c r="C18" s="47">
        <v>8.5000000000000006E-3</v>
      </c>
      <c r="D18" s="49">
        <v>8.8999999999999999E-3</v>
      </c>
    </row>
    <row r="19" spans="1:11" s="2" customFormat="1" ht="15.75" customHeight="1" x14ac:dyDescent="0.25">
      <c r="A19" s="48" t="s">
        <v>48</v>
      </c>
      <c r="B19" s="47">
        <v>8.5000000000000006E-3</v>
      </c>
      <c r="C19" s="47">
        <v>8.5000000000000006E-3</v>
      </c>
      <c r="D19" s="49">
        <v>1.11E-2</v>
      </c>
    </row>
    <row r="20" spans="1:11" s="2" customFormat="1" ht="15.75" customHeight="1" thickBot="1" x14ac:dyDescent="0.3">
      <c r="A20" s="50" t="s">
        <v>49</v>
      </c>
      <c r="B20" s="51">
        <v>3.5000000000000003E-2</v>
      </c>
      <c r="C20" s="51">
        <v>5.11E-2</v>
      </c>
      <c r="D20" s="52">
        <v>6.2199999999999998E-2</v>
      </c>
    </row>
    <row r="21" spans="1:11" x14ac:dyDescent="0.2">
      <c r="A21" s="43"/>
      <c r="B21" s="31"/>
      <c r="C21" s="31"/>
      <c r="D21" s="31"/>
      <c r="K21" s="40"/>
    </row>
    <row r="22" spans="1:11" x14ac:dyDescent="0.2">
      <c r="A22" s="43"/>
      <c r="B22" s="31"/>
      <c r="C22" s="31"/>
      <c r="D22" s="31"/>
      <c r="K22" s="41"/>
    </row>
  </sheetData>
  <mergeCells count="8">
    <mergeCell ref="H5:J5"/>
    <mergeCell ref="K5:M5"/>
    <mergeCell ref="N5:P5"/>
    <mergeCell ref="A14:A15"/>
    <mergeCell ref="B14:D14"/>
    <mergeCell ref="A5:A6"/>
    <mergeCell ref="B5:D5"/>
    <mergeCell ref="E5:G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8"/>
  <dimension ref="B2:J12"/>
  <sheetViews>
    <sheetView workbookViewId="0"/>
  </sheetViews>
  <sheetFormatPr defaultColWidth="9.140625" defaultRowHeight="15" x14ac:dyDescent="0.25"/>
  <cols>
    <col min="1" max="1" width="3.5703125" customWidth="1"/>
    <col min="2" max="2" width="30.85546875" customWidth="1"/>
  </cols>
  <sheetData>
    <row r="2" spans="2:10" x14ac:dyDescent="0.25">
      <c r="B2" s="14" t="s">
        <v>65</v>
      </c>
    </row>
    <row r="3" spans="2:10" ht="15.75" thickBot="1" x14ac:dyDescent="0.3"/>
    <row r="4" spans="2:10" ht="16.5" thickBot="1" x14ac:dyDescent="0.3">
      <c r="B4" s="168" t="s">
        <v>0</v>
      </c>
      <c r="C4" s="170" t="s">
        <v>1</v>
      </c>
      <c r="D4" s="171"/>
      <c r="E4" s="171"/>
      <c r="F4" s="171"/>
      <c r="G4" s="171"/>
      <c r="H4" s="171"/>
      <c r="I4" s="3"/>
      <c r="J4" s="4"/>
    </row>
    <row r="5" spans="2:10" ht="26.25" thickBot="1" x14ac:dyDescent="0.3">
      <c r="B5" s="169"/>
      <c r="C5" s="5" t="s">
        <v>2</v>
      </c>
      <c r="D5" s="5" t="s">
        <v>3</v>
      </c>
      <c r="E5" s="6" t="s">
        <v>4</v>
      </c>
      <c r="F5" s="6" t="s">
        <v>5</v>
      </c>
      <c r="G5" s="7" t="s">
        <v>6</v>
      </c>
      <c r="H5" s="7" t="s">
        <v>7</v>
      </c>
      <c r="I5" s="7" t="s">
        <v>8</v>
      </c>
      <c r="J5" s="7" t="s">
        <v>9</v>
      </c>
    </row>
    <row r="6" spans="2:10" ht="15.75" thickBot="1" x14ac:dyDescent="0.3">
      <c r="B6" s="8" t="s">
        <v>10</v>
      </c>
      <c r="C6" s="9">
        <v>0</v>
      </c>
      <c r="D6" s="9">
        <v>0</v>
      </c>
      <c r="E6" s="9">
        <v>0</v>
      </c>
      <c r="F6" s="9">
        <v>0</v>
      </c>
      <c r="G6" s="9">
        <v>1</v>
      </c>
      <c r="H6" s="9">
        <v>0</v>
      </c>
      <c r="I6" s="9">
        <v>0</v>
      </c>
      <c r="J6" s="9">
        <v>0</v>
      </c>
    </row>
    <row r="7" spans="2:10" x14ac:dyDescent="0.25">
      <c r="B7" s="10" t="s">
        <v>11</v>
      </c>
      <c r="C7" s="166" t="s">
        <v>10</v>
      </c>
      <c r="D7" s="166" t="s">
        <v>10</v>
      </c>
      <c r="E7" s="166">
        <v>1</v>
      </c>
      <c r="F7" s="166">
        <v>2</v>
      </c>
      <c r="G7" s="166">
        <v>3</v>
      </c>
      <c r="H7" s="166">
        <v>4</v>
      </c>
      <c r="I7" s="166">
        <v>6</v>
      </c>
      <c r="J7" s="166">
        <v>8</v>
      </c>
    </row>
    <row r="8" spans="2:10" ht="15.75" thickBot="1" x14ac:dyDescent="0.3">
      <c r="B8" s="11" t="s">
        <v>12</v>
      </c>
      <c r="C8" s="167"/>
      <c r="D8" s="167"/>
      <c r="E8" s="167"/>
      <c r="F8" s="167"/>
      <c r="G8" s="167"/>
      <c r="H8" s="167"/>
      <c r="I8" s="167"/>
      <c r="J8" s="167"/>
    </row>
    <row r="9" spans="2:10" ht="15.75" thickBot="1" x14ac:dyDescent="0.3">
      <c r="B9" s="11" t="s">
        <v>13</v>
      </c>
      <c r="C9" s="12" t="s">
        <v>10</v>
      </c>
      <c r="D9" s="12" t="s">
        <v>10</v>
      </c>
      <c r="E9" s="12" t="s">
        <v>10</v>
      </c>
      <c r="F9" s="12" t="s">
        <v>10</v>
      </c>
      <c r="G9" s="12">
        <v>0.33</v>
      </c>
      <c r="H9" s="12">
        <v>1</v>
      </c>
      <c r="I9" s="12">
        <v>1</v>
      </c>
      <c r="J9" s="12">
        <v>2</v>
      </c>
    </row>
    <row r="10" spans="2:10" ht="15.75" thickBot="1" x14ac:dyDescent="0.3">
      <c r="B10" s="13" t="s">
        <v>14</v>
      </c>
      <c r="C10" s="12" t="s">
        <v>10</v>
      </c>
      <c r="D10" s="12" t="s">
        <v>10</v>
      </c>
      <c r="E10" s="12" t="s">
        <v>10</v>
      </c>
      <c r="F10" s="12" t="s">
        <v>10</v>
      </c>
      <c r="G10" s="12" t="s">
        <v>10</v>
      </c>
      <c r="H10" s="12">
        <v>1</v>
      </c>
      <c r="I10" s="12">
        <v>2</v>
      </c>
      <c r="J10" s="12">
        <v>1</v>
      </c>
    </row>
    <row r="11" spans="2:10" ht="15.75" thickBot="1" x14ac:dyDescent="0.3">
      <c r="B11" s="11" t="s">
        <v>15</v>
      </c>
      <c r="C11" s="12" t="s">
        <v>10</v>
      </c>
      <c r="D11" s="12" t="s">
        <v>10</v>
      </c>
      <c r="E11" s="12" t="s">
        <v>10</v>
      </c>
      <c r="F11" s="12" t="s">
        <v>10</v>
      </c>
      <c r="G11" s="12" t="s">
        <v>10</v>
      </c>
      <c r="H11" s="12" t="s">
        <v>10</v>
      </c>
      <c r="I11" s="12" t="s">
        <v>10</v>
      </c>
      <c r="J11" s="12">
        <v>1</v>
      </c>
    </row>
    <row r="12" spans="2:10" ht="15.75" thickBot="1" x14ac:dyDescent="0.3">
      <c r="B12" s="11" t="s">
        <v>16</v>
      </c>
      <c r="C12" s="12" t="s">
        <v>10</v>
      </c>
      <c r="D12" s="12" t="s">
        <v>10</v>
      </c>
      <c r="E12" s="12" t="s">
        <v>10</v>
      </c>
      <c r="F12" s="12" t="s">
        <v>10</v>
      </c>
      <c r="G12" s="12">
        <v>0.33</v>
      </c>
      <c r="H12" s="12">
        <v>1</v>
      </c>
      <c r="I12" s="12">
        <v>1</v>
      </c>
      <c r="J12" s="12">
        <v>2</v>
      </c>
    </row>
  </sheetData>
  <mergeCells count="10">
    <mergeCell ref="I7:I8"/>
    <mergeCell ref="J7:J8"/>
    <mergeCell ref="B4:B5"/>
    <mergeCell ref="C4:H4"/>
    <mergeCell ref="C7:C8"/>
    <mergeCell ref="D7:D8"/>
    <mergeCell ref="E7:E8"/>
    <mergeCell ref="F7:F8"/>
    <mergeCell ref="G7:G8"/>
    <mergeCell ref="H7:H8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9"/>
  <dimension ref="A1:D18"/>
  <sheetViews>
    <sheetView workbookViewId="0"/>
  </sheetViews>
  <sheetFormatPr defaultColWidth="9.140625" defaultRowHeight="15" x14ac:dyDescent="0.25"/>
  <cols>
    <col min="2" max="2" width="47.85546875" customWidth="1"/>
    <col min="3" max="3" width="14.7109375" customWidth="1"/>
    <col min="4" max="4" width="17.5703125" customWidth="1"/>
  </cols>
  <sheetData>
    <row r="1" spans="1:4" x14ac:dyDescent="0.25">
      <c r="B1" t="s">
        <v>44</v>
      </c>
    </row>
    <row r="2" spans="1:4" ht="15.75" thickBot="1" x14ac:dyDescent="0.3">
      <c r="B2" s="14" t="s">
        <v>17</v>
      </c>
    </row>
    <row r="3" spans="1:4" ht="45.75" thickBot="1" x14ac:dyDescent="0.3">
      <c r="A3" s="15" t="s">
        <v>18</v>
      </c>
      <c r="B3" s="16" t="s">
        <v>19</v>
      </c>
      <c r="C3" s="16" t="s">
        <v>20</v>
      </c>
      <c r="D3" s="17" t="s">
        <v>21</v>
      </c>
    </row>
    <row r="4" spans="1:4" ht="51.75" customHeight="1" thickBot="1" x14ac:dyDescent="0.3">
      <c r="A4" s="18">
        <v>1001</v>
      </c>
      <c r="B4" s="19" t="s">
        <v>22</v>
      </c>
      <c r="C4" s="20" t="s">
        <v>23</v>
      </c>
      <c r="D4" s="20" t="s">
        <v>24</v>
      </c>
    </row>
    <row r="5" spans="1:4" ht="15.75" thickBot="1" x14ac:dyDescent="0.3">
      <c r="A5" s="18">
        <v>1002</v>
      </c>
      <c r="B5" s="19" t="s">
        <v>25</v>
      </c>
      <c r="C5" s="20" t="s">
        <v>26</v>
      </c>
      <c r="D5" s="20" t="s">
        <v>27</v>
      </c>
    </row>
    <row r="6" spans="1:4" ht="15.75" thickBot="1" x14ac:dyDescent="0.3">
      <c r="A6" s="18">
        <v>1003</v>
      </c>
      <c r="B6" s="19" t="s">
        <v>28</v>
      </c>
      <c r="C6" s="20" t="s">
        <v>26</v>
      </c>
      <c r="D6" s="20" t="s">
        <v>27</v>
      </c>
    </row>
    <row r="7" spans="1:4" ht="15.75" thickBot="1" x14ac:dyDescent="0.3">
      <c r="A7" s="18">
        <v>1004</v>
      </c>
      <c r="B7" s="19" t="s">
        <v>29</v>
      </c>
      <c r="C7" s="20" t="s">
        <v>23</v>
      </c>
      <c r="D7" s="20" t="s">
        <v>24</v>
      </c>
    </row>
    <row r="8" spans="1:4" ht="15.75" thickBot="1" x14ac:dyDescent="0.3">
      <c r="A8" s="18">
        <v>1005</v>
      </c>
      <c r="B8" s="19" t="s">
        <v>30</v>
      </c>
      <c r="C8" s="20" t="s">
        <v>23</v>
      </c>
      <c r="D8" s="20" t="s">
        <v>24</v>
      </c>
    </row>
    <row r="9" spans="1:4" ht="15.75" thickBot="1" x14ac:dyDescent="0.3">
      <c r="A9" s="18">
        <v>1006</v>
      </c>
      <c r="B9" s="19" t="s">
        <v>31</v>
      </c>
      <c r="C9" s="20" t="s">
        <v>26</v>
      </c>
      <c r="D9" s="20" t="s">
        <v>27</v>
      </c>
    </row>
    <row r="10" spans="1:4" ht="15.75" thickBot="1" x14ac:dyDescent="0.3">
      <c r="A10" s="18">
        <v>1007</v>
      </c>
      <c r="B10" s="19" t="s">
        <v>32</v>
      </c>
      <c r="C10" s="20" t="s">
        <v>26</v>
      </c>
      <c r="D10" s="20" t="s">
        <v>27</v>
      </c>
    </row>
    <row r="11" spans="1:4" ht="15.75" thickBot="1" x14ac:dyDescent="0.3">
      <c r="A11" s="18">
        <v>1008</v>
      </c>
      <c r="B11" s="19" t="s">
        <v>33</v>
      </c>
      <c r="C11" s="20" t="s">
        <v>23</v>
      </c>
      <c r="D11" s="20" t="s">
        <v>24</v>
      </c>
    </row>
    <row r="12" spans="1:4" ht="15.75" thickBot="1" x14ac:dyDescent="0.3">
      <c r="A12" s="18">
        <v>1009</v>
      </c>
      <c r="B12" s="19" t="s">
        <v>34</v>
      </c>
      <c r="C12" s="20" t="s">
        <v>26</v>
      </c>
      <c r="D12" s="20" t="s">
        <v>27</v>
      </c>
    </row>
    <row r="13" spans="1:4" ht="15.75" thickBot="1" x14ac:dyDescent="0.3">
      <c r="A13" s="18">
        <v>1010</v>
      </c>
      <c r="B13" s="19" t="s">
        <v>35</v>
      </c>
      <c r="C13" s="20" t="s">
        <v>26</v>
      </c>
      <c r="D13" s="20" t="s">
        <v>27</v>
      </c>
    </row>
    <row r="14" spans="1:4" ht="126.75" customHeight="1" thickBot="1" x14ac:dyDescent="0.3">
      <c r="A14" s="18">
        <v>1011</v>
      </c>
      <c r="B14" s="19" t="s">
        <v>36</v>
      </c>
      <c r="C14" s="20" t="s">
        <v>23</v>
      </c>
      <c r="D14" s="20" t="s">
        <v>24</v>
      </c>
    </row>
    <row r="15" spans="1:4" ht="45.75" thickBot="1" x14ac:dyDescent="0.3">
      <c r="A15" s="15" t="s">
        <v>18</v>
      </c>
      <c r="B15" s="16" t="s">
        <v>37</v>
      </c>
      <c r="C15" s="16" t="s">
        <v>38</v>
      </c>
      <c r="D15" s="17" t="s">
        <v>21</v>
      </c>
    </row>
    <row r="16" spans="1:4" ht="15.75" thickBot="1" x14ac:dyDescent="0.3">
      <c r="A16" s="18">
        <v>2001</v>
      </c>
      <c r="B16" s="19" t="s">
        <v>39</v>
      </c>
      <c r="C16" s="20" t="s">
        <v>40</v>
      </c>
      <c r="D16" s="20" t="s">
        <v>41</v>
      </c>
    </row>
    <row r="17" spans="1:4" ht="15.75" thickBot="1" x14ac:dyDescent="0.3">
      <c r="A17" s="18">
        <v>2002</v>
      </c>
      <c r="B17" s="19" t="s">
        <v>42</v>
      </c>
      <c r="C17" s="20" t="s">
        <v>26</v>
      </c>
      <c r="D17" s="20" t="s">
        <v>27</v>
      </c>
    </row>
    <row r="18" spans="1:4" x14ac:dyDescent="0.25">
      <c r="A18" s="21" t="s">
        <v>43</v>
      </c>
      <c r="B18" s="21" t="s">
        <v>43</v>
      </c>
      <c r="C18" s="21" t="s">
        <v>43</v>
      </c>
      <c r="D18" s="21" t="s">
        <v>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ANEXO I- PLAN RESUMO </vt:lpstr>
      <vt:lpstr>ANEXOII- PLAN ORÇAMENTO</vt:lpstr>
      <vt:lpstr>ANEXO IV - CRONOGRAMA    </vt:lpstr>
      <vt:lpstr>Parâmetro BDI</vt:lpstr>
      <vt:lpstr>SESMT</vt:lpstr>
      <vt:lpstr>TAI</vt:lpstr>
      <vt:lpstr>'ANEXOII- PLAN ORÇAMENTO'!Area_de_impressao</vt:lpstr>
    </vt:vector>
  </TitlesOfParts>
  <Company>SESC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Oliveira Almeida</dc:creator>
  <cp:lastModifiedBy>Flaviane Almeida</cp:lastModifiedBy>
  <cp:lastPrinted>2023-10-06T16:24:42Z</cp:lastPrinted>
  <dcterms:created xsi:type="dcterms:W3CDTF">2011-12-07T12:53:10Z</dcterms:created>
  <dcterms:modified xsi:type="dcterms:W3CDTF">2023-11-09T14:29:23Z</dcterms:modified>
</cp:coreProperties>
</file>