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ECFIN\CNJ\ANEXO I e II\ANEXO I\3 - PDF\2024\"/>
    </mc:Choice>
  </mc:AlternateContent>
  <xr:revisionPtr revIDLastSave="0" documentId="8_{43078A1C-5B7A-428E-9AF9-A683100A0596}" xr6:coauthVersionLast="36" xr6:coauthVersionMax="36" xr10:uidLastSave="{00000000-0000-0000-0000-000000000000}"/>
  <bookViews>
    <workbookView xWindow="0" yWindow="0" windowWidth="28800" windowHeight="11925" xr2:uid="{F7E8E25A-DE59-473E-941D-A1C7AB46E455}"/>
  </bookViews>
  <sheets>
    <sheet name="MAR - 24" sheetId="2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75" i="2"/>
  <c r="D65" i="2"/>
  <c r="D64" i="2"/>
  <c r="D68" i="2" s="1"/>
  <c r="D60" i="2"/>
  <c r="D54" i="2"/>
  <c r="D45" i="2"/>
  <c r="D44" i="2"/>
  <c r="D41" i="2"/>
  <c r="D35" i="2"/>
  <c r="D31" i="2"/>
  <c r="D30" i="2"/>
  <c r="D29" i="2"/>
  <c r="D28" i="2"/>
  <c r="D27" i="2"/>
  <c r="D24" i="2"/>
  <c r="D23" i="2"/>
  <c r="D21" i="2"/>
  <c r="D20" i="2"/>
  <c r="D19" i="2"/>
  <c r="D13" i="2"/>
  <c r="D12" i="2"/>
  <c r="D11" i="2"/>
  <c r="D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1" authorId="0" shapeId="0" xr:uid="{72F261DD-730E-4D91-A10E-8E3C54355A2A}">
      <text>
        <r>
          <rPr>
            <b/>
            <sz val="9"/>
            <color indexed="81"/>
            <rFont val="Tahoma"/>
            <family val="2"/>
          </rPr>
          <t>ATIVOS NO TJM: JUIZES, SERVIDORES EFETIVOS, AMPLOS, MILITARES À DISPOSIÇÃO E CEDIDOS.
2077 =&gt; JUIZES
2078 =&gt; DEMAIS</t>
        </r>
        <r>
          <rPr>
            <sz val="9"/>
            <color indexed="81"/>
            <rFont val="Tahoma"/>
            <family val="2"/>
          </rPr>
          <t xml:space="preserve">
1) Abrir planilha de pesquisa CNJ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Caminho:
N:\SECFIN\CNJ\ANEXO I e II\ANEXO I\1 - PESQUISAS\ANO\MÊS
</t>
        </r>
        <r>
          <rPr>
            <sz val="9"/>
            <color indexed="81"/>
            <rFont val="Tahoma"/>
            <family val="2"/>
          </rPr>
          <t>2) Colocar filtro nas colunas. Filtrar na coluna "projeto_atividade":</t>
        </r>
        <r>
          <rPr>
            <b/>
            <sz val="9"/>
            <color indexed="81"/>
            <rFont val="Tahoma"/>
            <family val="2"/>
          </rPr>
          <t xml:space="preserve"> 2077 e 2078
</t>
        </r>
        <r>
          <rPr>
            <sz val="9"/>
            <color indexed="81"/>
            <rFont val="Tahoma"/>
            <family val="2"/>
          </rPr>
          <t>3) filtar na coluna "modalidade aplicação": 90</t>
        </r>
        <r>
          <rPr>
            <i/>
            <sz val="9"/>
            <color indexed="81"/>
            <rFont val="Tahoma"/>
            <family val="2"/>
          </rPr>
          <t xml:space="preserve">
OBS: lembrar de tirar INSS PATRONAL, pois este entra na linha "encargos sociais incidentes sobre a remuneração de pessoal". Apesar de ser patronal, a modalidade é 90.
</t>
        </r>
        <r>
          <rPr>
            <sz val="9"/>
            <color indexed="81"/>
            <rFont val="Tahoma"/>
            <family val="2"/>
          </rPr>
          <t>4) somar os valores e colocar aqui.
AQUI VAI ENTRAR PROJETO ATIVIDADE 2077 E 2078 EXCLUINDO A MODALIDADE 91 E O INSS QUE É MODALIDADE 90.</t>
        </r>
      </text>
    </comment>
    <comment ref="B12" authorId="0" shapeId="0" xr:uid="{215EAD9D-268D-4697-A6E7-4231CCF22BF8}">
      <text>
        <r>
          <rPr>
            <b/>
            <sz val="9"/>
            <color indexed="81"/>
            <rFont val="Tahoma"/>
            <family val="2"/>
          </rPr>
          <t>TJM:</t>
        </r>
        <r>
          <rPr>
            <sz val="9"/>
            <color indexed="81"/>
            <rFont val="Tahoma"/>
            <family val="2"/>
          </rPr>
          <t xml:space="preserve">
1) Abrir planilha da pesquisa: 
</t>
        </r>
        <r>
          <rPr>
            <i/>
            <sz val="9"/>
            <color indexed="81"/>
            <rFont val="Tahoma"/>
            <family val="2"/>
          </rPr>
          <t>Caminho:
N:\SECFIN\CNJ\ANEXO I e II\ANEXO I\1 - PESQUISAS\ANO\MÊS</t>
        </r>
        <r>
          <rPr>
            <sz val="9"/>
            <color indexed="81"/>
            <rFont val="Tahoma"/>
            <family val="2"/>
          </rPr>
          <t xml:space="preserve">
2) Filtrar na coluna "projeto_atividade": 7006 e 7007
3) filtrar na coluna "modalidade aplicação": 90
4) somar os valores e colocar aqui.</t>
        </r>
      </text>
    </comment>
    <comment ref="B13" authorId="0" shapeId="0" xr:uid="{C7BDE36E-C2AE-42D2-AB01-1AB8B21AE12C}">
      <text>
        <r>
          <rPr>
            <b/>
            <sz val="9"/>
            <color indexed="81"/>
            <rFont val="Tahoma"/>
            <family val="2"/>
          </rPr>
          <t xml:space="preserve">TJM:
</t>
        </r>
        <r>
          <rPr>
            <sz val="9"/>
            <color indexed="81"/>
            <rFont val="Tahoma"/>
            <family val="2"/>
          </rPr>
          <t>1) Abrir planilha da pesquisa: 
Caminho:
N:\SECFIN\CNJ\ANEXO I e II\ANEXO I\1 - PESQUISAS\ANO\MÊS
2) Filtrar "projeto_atividade":  2077, 2078, 7006 e 7007
3) marcar na coluna modalidade aplicação o número 91
OBS: lembrar que INSS PATRONAL entra aqui. Apesar de ser patronal, a modalidade é 90. Somá-lo aqui.
3) somar os valores e colocar aqui</t>
        </r>
      </text>
    </comment>
    <comment ref="B19" authorId="0" shapeId="0" xr:uid="{DDA94946-7DA4-4C50-8D91-3D07B1A9F6FD}">
      <text>
        <r>
          <rPr>
            <sz val="9"/>
            <color indexed="81"/>
            <rFont val="Segoe UI"/>
            <family val="2"/>
          </rPr>
          <t xml:space="preserve">
ELEMENTO/ITEM
49 03
</t>
        </r>
      </text>
    </comment>
    <comment ref="B20" authorId="0" shapeId="0" xr:uid="{F1ED73F9-19B7-46D8-98A0-E1B9CA709C32}">
      <text>
        <r>
          <rPr>
            <sz val="8"/>
            <color indexed="81"/>
            <rFont val="Tahoma"/>
            <family val="2"/>
          </rPr>
          <t xml:space="preserve">
46-01
pesquisa "Despesas Custeio e Capital"</t>
        </r>
      </text>
    </comment>
    <comment ref="B21" authorId="0" shapeId="0" xr:uid="{A8DAC85E-45B6-499B-BF54-700C50ACB5F4}">
      <text>
        <r>
          <rPr>
            <sz val="8"/>
            <color indexed="81"/>
            <rFont val="Tahoma"/>
            <family val="2"/>
          </rPr>
          <t xml:space="preserve">
08-03
pesquisa "Despesas Custeio e Capital"</t>
        </r>
      </text>
    </comment>
    <comment ref="B23" authorId="0" shapeId="0" xr:uid="{7D1D67E2-1101-4541-BA75-5A7F00267939}">
      <text>
        <r>
          <rPr>
            <sz val="8"/>
            <color indexed="81"/>
            <rFont val="Tahoma"/>
            <family val="2"/>
          </rPr>
          <t xml:space="preserve">
14-01 + 15-01
pesquisa "Despesas Custeio e Capital"
14-01 =&gt; DIÁRIA PARA CIVIL
15-01 =&gt; DIÁRIA MILITAR</t>
        </r>
      </text>
    </comment>
    <comment ref="B24" authorId="0" shapeId="0" xr:uid="{2F724050-4573-4ADE-AE05-9676870B6447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39-50
pesquisa "Despesas Custeio e Capital"</t>
        </r>
      </text>
    </comment>
    <comment ref="B25" authorId="0" shapeId="0" xr:uid="{118A3489-4B71-40F7-8876-4FB9E92716B6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93 - 24 (auxílio-moradia)=&gt; pegar na pesquisa despesa de pessoal ativo 3900107
Lembrar que a pesquisa Pessoal Ativo soma o auxílio moradia com o auxílio saúde dos magistrados da ativa. </t>
        </r>
        <r>
          <rPr>
            <u/>
            <sz val="8"/>
            <color indexed="81"/>
            <rFont val="Tahoma"/>
            <family val="2"/>
          </rPr>
          <t>Colocar aqui apenas o valor ref ao auxílio moradia.</t>
        </r>
        <r>
          <rPr>
            <sz val="8"/>
            <color indexed="81"/>
            <rFont val="Tahoma"/>
            <family val="2"/>
          </rPr>
          <t xml:space="preserve">
Ou então ver na pesquisa da planilha "despesas de custeio e capital - outras despesas". Aqui é melhor, pois está separado.</t>
        </r>
      </text>
    </comment>
    <comment ref="B26" authorId="0" shapeId="0" xr:uid="{482282EF-036E-47B9-A4D3-02C5065B2A94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39-20</t>
        </r>
      </text>
    </comment>
    <comment ref="B27" authorId="0" shapeId="0" xr:uid="{DFB1EB53-69BF-4E35-A12D-2F7BC057B7C3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39-13
pesquisa "Despesas Custeio e Capital"</t>
        </r>
      </text>
    </comment>
    <comment ref="B28" authorId="0" shapeId="0" xr:uid="{979BB682-D3A0-458C-8E05-9F1C3DE6679E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39-12
pesquisa "Despesas Custeio e Capital"</t>
        </r>
      </text>
    </comment>
    <comment ref="B29" authorId="0" shapeId="0" xr:uid="{1590C40B-E610-4F56-AB90-61AF29B5E2B8}">
      <text>
        <r>
          <rPr>
            <sz val="8"/>
            <color indexed="81"/>
            <rFont val="Tahoma"/>
            <family val="2"/>
          </rPr>
          <t xml:space="preserve">
39-40 + 39-14
pesquisa "Despesas Custeio e Capital"
</t>
        </r>
        <r>
          <rPr>
            <b/>
            <sz val="11"/>
            <color indexed="81"/>
            <rFont val="Tahoma"/>
            <family val="2"/>
          </rPr>
          <t>Com o novo classificador:
40-04</t>
        </r>
      </text>
    </comment>
    <comment ref="B30" authorId="0" shapeId="0" xr:uid="{331819EC-6192-4233-98C3-A1F76EDA442A}">
      <text>
        <r>
          <rPr>
            <b/>
            <sz val="9"/>
            <color indexed="81"/>
            <rFont val="Tahoma"/>
            <family val="2"/>
          </rPr>
          <t xml:space="preserve">Autor:
</t>
        </r>
        <r>
          <rPr>
            <sz val="9"/>
            <color indexed="81"/>
            <rFont val="Tahoma"/>
            <family val="2"/>
          </rPr>
          <t xml:space="preserve">39-08 + 39-15 + 39-39
pesquisa "Despesas Custeio e Capital"
</t>
        </r>
        <r>
          <rPr>
            <b/>
            <sz val="16"/>
            <color indexed="81"/>
            <rFont val="Tahoma"/>
            <family val="2"/>
          </rPr>
          <t xml:space="preserve">
QUANDO TIVER, GERALMENTE SERÁ SÓ O 39-15!</t>
        </r>
      </text>
    </comment>
    <comment ref="B31" authorId="0" shapeId="0" xr:uid="{4D47F0C5-B9D1-4B6B-921A-A08270764DB4}">
      <text>
        <r>
          <rPr>
            <sz val="8"/>
            <color indexed="81"/>
            <rFont val="Tahoma"/>
            <family val="2"/>
          </rPr>
          <t xml:space="preserve">
39-27 + 39-36
pesquisa "Despesas Custeio e Capital"
</t>
        </r>
        <r>
          <rPr>
            <b/>
            <sz val="11"/>
            <color indexed="81"/>
            <rFont val="Tahoma"/>
            <family val="2"/>
          </rPr>
          <t>Com o novo classificador da despesa:
40-02 + 40-03 + 40-05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B32" authorId="0" shapeId="0" xr:uid="{595129C9-75F2-455B-8AC7-E9F7DFCD9A93}">
      <text>
        <r>
          <rPr>
            <sz val="9"/>
            <color indexed="81"/>
            <rFont val="Tahoma"/>
            <family val="2"/>
          </rPr>
          <t xml:space="preserve">
37-01
pesquisa "Despesas Custeio e Capital"
FAXINEIRA, COPEIRA...SERVIÇOS GERAIS</t>
        </r>
      </text>
    </comment>
    <comment ref="B33" authorId="0" shapeId="0" xr:uid="{74F80F4A-1427-4CC8-88ED-FCFF73ADB365}">
      <text>
        <r>
          <rPr>
            <sz val="9"/>
            <color indexed="81"/>
            <rFont val="Segoe UI"/>
            <family val="2"/>
          </rPr>
          <t xml:space="preserve">
SEMPRE 00</t>
        </r>
      </text>
    </comment>
    <comment ref="B34" authorId="0" shapeId="0" xr:uid="{5DE4D8D3-2462-4758-ADEF-153B236A4DF8}">
      <text>
        <r>
          <rPr>
            <sz val="8"/>
            <color indexed="81"/>
            <rFont val="Tahoma"/>
            <family val="2"/>
          </rPr>
          <t xml:space="preserve">
39-09
SEMPRE ZERO.</t>
        </r>
      </text>
    </comment>
    <comment ref="B35" authorId="0" shapeId="0" xr:uid="{7292AD49-3176-42D6-8A1D-DBE44899E61F}">
      <text>
        <r>
          <rPr>
            <sz val="8"/>
            <color indexed="81"/>
            <rFont val="Tahoma"/>
            <family val="2"/>
          </rPr>
          <t xml:space="preserve">
37-02 (ver planilha "Despesas Custeio e Capital - Outras Despesas")
SERVIÇO ADMINISTRATIVO DAS TERCEIRIZADAS</t>
        </r>
      </text>
    </comment>
    <comment ref="B36" authorId="0" shapeId="0" xr:uid="{E8D8DE4D-7B4B-42C1-A2CD-FE5EAF51D5C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39-24
pesquisa "Despesas Custeio e Capital"</t>
        </r>
      </text>
    </comment>
    <comment ref="B37" authorId="0" shapeId="0" xr:uid="{BFD8470D-9228-4A66-9951-6BC0A70B84DF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30-05</t>
        </r>
      </text>
    </comment>
    <comment ref="B38" authorId="0" shapeId="0" xr:uid="{9722809C-352D-45A2-8D85-B6241011084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30-16
pesquisa "Despesas Custeio e Capital"</t>
        </r>
      </text>
    </comment>
    <comment ref="B39" authorId="0" shapeId="0" xr:uid="{EA62B722-FD89-4BF4-8D1C-9EF5FA5AA1CE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52-18
</t>
        </r>
      </text>
    </comment>
    <comment ref="B40" authorId="0" shapeId="0" xr:uid="{098671A8-A92A-4CB7-A7E2-65EB5B81E70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30-26
pesquisa "Despesas Custeio e Capital"</t>
        </r>
      </text>
    </comment>
    <comment ref="B41" authorId="0" shapeId="0" xr:uid="{6409F6AA-6E4D-4BEE-BFC3-D1FF87DDDE42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30-08
pesquisa "Despesas Custeio e Capital"</t>
        </r>
      </text>
    </comment>
    <comment ref="B42" authorId="0" shapeId="0" xr:uid="{A3780F41-3488-43B3-B644-C606B83C1EC6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Buscar a soma de todas despesas do elemento 30 (material de consumo) na planilha </t>
        </r>
        <r>
          <rPr>
            <b/>
            <sz val="8"/>
            <color indexed="81"/>
            <rFont val="Tahoma"/>
            <family val="2"/>
          </rPr>
          <t>CNJ - Custeio e Capital (Outras despesas</t>
        </r>
        <r>
          <rPr>
            <sz val="8"/>
            <color indexed="81"/>
            <rFont val="Tahoma"/>
            <family val="2"/>
          </rPr>
          <t>).</t>
        </r>
      </text>
    </comment>
    <comment ref="B44" authorId="0" shapeId="0" xr:uid="{9664292C-35D8-4C49-A409-8444F727CCAE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Somar demais valores de CUSTEIO na planilha "Custeio e Capital -OUTRAS DESPESAS" Dessa planilha ficam fora o elemento 30 (pois já foi computado acima), a despesa 37-02 (que já foi computada também acima), 93-24 (auxílio-moradia que já foi computado acima) e as despesas de capital (que serão discriminadas abaixo). 
A partir de JAN/2015, incluímos aqui também o auxílio-saúde de magistrados da ativa e aposentados (civis e militares), pois não encontramos melhor inciso/alínea para alocação desta referida despesa.
</t>
        </r>
      </text>
    </comment>
    <comment ref="D44" authorId="0" shapeId="0" xr:uid="{DDF6AF6E-2D37-4869-A54E-C9C42DCA675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1"/>
            <color indexed="81"/>
            <rFont val="Segoe UI"/>
            <family val="2"/>
          </rPr>
          <t>SOMATÓRIO DOS DEMAIS ELEMENTOS INTES DA PLANILHA DA PESQUISA, COM EXECÇÃO DOS ELEMENTOS 51, 52 (INVESTIMENTO) QUE SERÃO INFORMADOS NO INCISO III.</t>
        </r>
        <r>
          <rPr>
            <sz val="9"/>
            <color indexed="81"/>
            <rFont val="Segoe UI"/>
            <family val="2"/>
          </rPr>
          <t xml:space="preserve">
A partir do mês de MAR/19, os valores negativos que aparecerem na pesquisa do armazem do anexo I serão informados neste campo, uma vez que este anexo trata da despesa realizada no mês, sendo permitido, apenas, o lançamento de valores positivos. Os valores negativos aparecem quando as anulações de despesas são superiores às liquidações realizadas no mês. Assim, temos que deduzi-las de modo que as despesas liquidadas menos as anulações devem corresponder à despesa real executada no mês.
</t>
        </r>
        <r>
          <rPr>
            <b/>
            <sz val="9"/>
            <color indexed="81"/>
            <rFont val="Segoe UI"/>
            <family val="2"/>
          </rPr>
          <t>ATENÇÃO!! QUANDO FOR COLAR OS VALORES NA PLANILHA "ENVIO CNJ" SELECIONAR A OPÇÃO "COLAR VALORES" PARA NÃO PUXAR A FÓRMULA COM O VALOR NEGATIVO.</t>
        </r>
      </text>
    </comment>
    <comment ref="B49" authorId="0" shapeId="0" xr:uid="{BBF43F03-4613-4B0F-A94F-1C4E9838722E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51-01 + 51-03 </t>
        </r>
      </text>
    </comment>
    <comment ref="B50" authorId="0" shapeId="0" xr:uid="{B3AC03BF-FD47-47E5-8189-3AD5273426BA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52-17</t>
        </r>
      </text>
    </comment>
    <comment ref="B51" authorId="0" shapeId="0" xr:uid="{5D1C28A7-6804-494A-91AA-44237AE07FB4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52-07</t>
        </r>
      </text>
    </comment>
    <comment ref="B52" authorId="0" shapeId="0" xr:uid="{7DC5308B-14F4-46ED-9A12-208E67A5DA19}">
      <text>
        <r>
          <rPr>
            <sz val="9"/>
            <color indexed="81"/>
            <rFont val="Segoe UI"/>
            <family val="2"/>
          </rPr>
          <t xml:space="preserve">
AQUISIÇÃO DE SOFTWARE  (CLASSIFICADOR</t>
        </r>
        <r>
          <rPr>
            <b/>
            <sz val="14"/>
            <color indexed="81"/>
            <rFont val="Segoe UI"/>
            <family val="2"/>
          </rPr>
          <t xml:space="preserve"> 4006</t>
        </r>
        <r>
          <rPr>
            <sz val="11"/>
            <color indexed="81"/>
            <rFont val="Segoe UI"/>
            <family val="2"/>
          </rPr>
          <t>)</t>
        </r>
        <r>
          <rPr>
            <sz val="9"/>
            <color indexed="81"/>
            <rFont val="Segoe UI"/>
            <family val="2"/>
          </rPr>
          <t xml:space="preserve">. 
PROGRAMA CUSTOMIZADO PARA O TJM. 
EX: CAPGEMINI
Essa despesa é de capital (investimento), logo, deve ser incluída no inciso III, ALÍNEA d
</t>
        </r>
      </text>
    </comment>
    <comment ref="D63" authorId="0" shapeId="0" xr:uid="{0B9E5A77-7BE3-4CE6-9B55-0EA7E63E1335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Fazer a pesquisa no SIAFI e ver valores das transferências, após, ver no SEI o ofício que é enviado para o "Tesouro Estadual" com os valores gastos com pessoal. </t>
        </r>
      </text>
    </comment>
    <comment ref="B74" authorId="0" shapeId="0" xr:uid="{C7DD90BA-74C7-4AC4-91C7-A113F766F25D}">
      <text>
        <r>
          <rPr>
            <sz val="9"/>
            <color indexed="81"/>
            <rFont val="Segoe UI"/>
            <family val="2"/>
          </rPr>
          <t xml:space="preserve">
RENDIMENTO DE APLICAÇÃO FINANCEIRA (MENSAL)
+
VENDA DA FOLHA DE PAGTO ITAU (ANUAL) GERALMENTE EM ABRIL OU MAIO O ITAU FAZ O DEPOSITO NA CONTA DO TJM.
</t>
        </r>
      </text>
    </comment>
    <comment ref="B75" authorId="0" shapeId="0" xr:uid="{D445C7BC-B4EC-4729-89F4-1C13C7BC30EA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CERTIDÕES, FOTOCOPIAS (XEROX), DESARQUIVAMEMTOS
DAE</t>
        </r>
      </text>
    </comment>
  </commentList>
</comments>
</file>

<file path=xl/sharedStrings.xml><?xml version="1.0" encoding="utf-8"?>
<sst xmlns="http://schemas.openxmlformats.org/spreadsheetml/2006/main" count="126" uniqueCount="92">
  <si>
    <t>ANEXO I - RES. 102 CNJ (Transparência)</t>
  </si>
  <si>
    <t>Sigla</t>
  </si>
  <si>
    <t>TJMMG</t>
  </si>
  <si>
    <t>Nome do Órgão</t>
  </si>
  <si>
    <t>TRIBUNAL DE JUSTIÇA MILITAR DE MINAS GERAIS</t>
  </si>
  <si>
    <t>Autoridade Máxima</t>
  </si>
  <si>
    <t>DESEMBARGADOR JADIR SILVA</t>
  </si>
  <si>
    <t>Responsável pela Informação</t>
  </si>
  <si>
    <t>LUIZ GUSTAVO CYRINO VIANA</t>
  </si>
  <si>
    <t>Mês/Ano de Referência</t>
  </si>
  <si>
    <t>MARÇO/2024</t>
  </si>
  <si>
    <t>Inciso I – Despesas com Pessoal e Encargos</t>
  </si>
  <si>
    <t>Alínea</t>
  </si>
  <si>
    <t>Discriminação das despesas</t>
  </si>
  <si>
    <t>(Em reais)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</si>
  <si>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</si>
  <si>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</si>
  <si>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</si>
  <si>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</si>
  <si>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</si>
  <si>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</si>
  <si>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</si>
  <si>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pagos a servidores ou empregados, conforme ação orçamentária específica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</si>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</sst>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416]mmm\-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9"/>
      <color indexed="81"/>
      <name val="Segoe U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6"/>
      <color indexed="81"/>
      <name val="Tahoma"/>
      <family val="2"/>
    </font>
    <font>
      <b/>
      <sz val="9"/>
      <color indexed="81"/>
      <name val="Segoe UI"/>
      <family val="2"/>
    </font>
    <font>
      <b/>
      <sz val="11"/>
      <color indexed="81"/>
      <name val="Segoe UI"/>
      <family val="2"/>
    </font>
    <font>
      <b/>
      <sz val="14"/>
      <color indexed="81"/>
      <name val="Segoe UI"/>
      <family val="2"/>
    </font>
    <font>
      <sz val="11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1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164" fontId="5" fillId="0" borderId="0" xfId="2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4" fontId="5" fillId="0" borderId="0" xfId="1" applyNumberFormat="1" applyFont="1" applyFill="1" applyAlignment="1">
      <alignment horizontal="right" vertical="center"/>
    </xf>
    <xf numFmtId="0" fontId="6" fillId="0" borderId="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left" vertical="center"/>
    </xf>
    <xf numFmtId="0" fontId="7" fillId="0" borderId="0" xfId="1" applyFont="1" applyAlignment="1">
      <alignment vertical="center"/>
    </xf>
    <xf numFmtId="164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2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4" fontId="0" fillId="0" borderId="0" xfId="0" applyNumberFormat="1" applyAlignment="1">
      <alignment wrapText="1"/>
    </xf>
    <xf numFmtId="49" fontId="8" fillId="0" borderId="1" xfId="1" applyNumberFormat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NumberFormat="1" applyFont="1" applyFill="1" applyBorder="1" applyAlignment="1">
      <alignment horizontal="center" vertical="center"/>
    </xf>
    <xf numFmtId="4" fontId="9" fillId="0" borderId="3" xfId="1" applyNumberFormat="1" applyFont="1" applyFill="1" applyBorder="1" applyAlignment="1">
      <alignment horizontal="right" vertical="center" wrapText="1"/>
    </xf>
    <xf numFmtId="164" fontId="5" fillId="0" borderId="0" xfId="2" applyFont="1" applyAlignment="1">
      <alignment horizontal="left" vertical="center"/>
    </xf>
    <xf numFmtId="4" fontId="0" fillId="0" borderId="0" xfId="0" applyNumberFormat="1"/>
    <xf numFmtId="0" fontId="8" fillId="0" borderId="3" xfId="1" applyFont="1" applyFill="1" applyBorder="1" applyAlignment="1">
      <alignment horizontal="left" vertical="center" wrapText="1"/>
    </xf>
    <xf numFmtId="4" fontId="8" fillId="0" borderId="3" xfId="1" applyNumberFormat="1" applyFont="1" applyFill="1" applyBorder="1" applyAlignment="1">
      <alignment horizontal="right" vertical="center" wrapText="1"/>
    </xf>
    <xf numFmtId="17" fontId="0" fillId="0" borderId="0" xfId="0" applyNumberFormat="1" applyBorder="1"/>
    <xf numFmtId="164" fontId="0" fillId="0" borderId="0" xfId="2" applyFont="1" applyBorder="1"/>
    <xf numFmtId="164" fontId="10" fillId="0" borderId="0" xfId="2" applyFont="1" applyFill="1" applyBorder="1" applyAlignment="1">
      <alignment horizontal="right" vertical="center"/>
    </xf>
    <xf numFmtId="0" fontId="0" fillId="0" borderId="0" xfId="0" applyBorder="1"/>
    <xf numFmtId="164" fontId="6" fillId="0" borderId="0" xfId="1" applyNumberFormat="1" applyFont="1" applyFill="1" applyAlignment="1">
      <alignment horizontal="right" vertical="center"/>
    </xf>
    <xf numFmtId="43" fontId="0" fillId="0" borderId="0" xfId="0" applyNumberFormat="1" applyBorder="1"/>
    <xf numFmtId="0" fontId="6" fillId="0" borderId="1" xfId="1" applyFont="1" applyFill="1" applyBorder="1" applyAlignment="1">
      <alignment horizontal="left" vertical="center" wrapText="1"/>
    </xf>
    <xf numFmtId="165" fontId="6" fillId="0" borderId="3" xfId="1" applyNumberFormat="1" applyFont="1" applyFill="1" applyBorder="1" applyAlignment="1">
      <alignment horizontal="center" vertical="center"/>
    </xf>
    <xf numFmtId="4" fontId="0" fillId="0" borderId="0" xfId="0" applyNumberFormat="1" applyBorder="1"/>
    <xf numFmtId="164" fontId="0" fillId="0" borderId="0" xfId="0" applyNumberFormat="1" applyBorder="1"/>
    <xf numFmtId="164" fontId="6" fillId="0" borderId="0" xfId="2" applyFont="1" applyAlignment="1">
      <alignment horizontal="left" vertical="center"/>
    </xf>
    <xf numFmtId="164" fontId="0" fillId="0" borderId="0" xfId="0" applyNumberFormat="1"/>
    <xf numFmtId="0" fontId="6" fillId="0" borderId="4" xfId="1" applyFont="1" applyFill="1" applyBorder="1" applyAlignment="1">
      <alignment horizontal="left" vertical="center" wrapText="1"/>
    </xf>
    <xf numFmtId="164" fontId="0" fillId="0" borderId="0" xfId="2" applyFont="1"/>
    <xf numFmtId="0" fontId="11" fillId="0" borderId="0" xfId="1" applyFont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3" fillId="0" borderId="5" xfId="0" applyFont="1" applyFill="1" applyBorder="1" applyAlignment="1"/>
    <xf numFmtId="43" fontId="0" fillId="0" borderId="0" xfId="0" applyNumberFormat="1"/>
    <xf numFmtId="164" fontId="6" fillId="0" borderId="0" xfId="1" applyNumberFormat="1" applyFont="1" applyFill="1" applyAlignment="1">
      <alignment horizontal="right" vertical="center" wrapText="1"/>
    </xf>
    <xf numFmtId="164" fontId="5" fillId="0" borderId="0" xfId="2" applyFont="1" applyFill="1" applyAlignment="1">
      <alignment horizontal="left" vertical="center"/>
    </xf>
    <xf numFmtId="165" fontId="6" fillId="0" borderId="3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/>
    <xf numFmtId="4" fontId="0" fillId="0" borderId="0" xfId="0" applyNumberFormat="1" applyFill="1"/>
    <xf numFmtId="164" fontId="0" fillId="0" borderId="0" xfId="2" applyFont="1" applyFill="1"/>
    <xf numFmtId="0" fontId="0" fillId="0" borderId="0" xfId="0" applyFill="1"/>
    <xf numFmtId="164" fontId="11" fillId="0" borderId="0" xfId="1" applyNumberFormat="1" applyFont="1" applyAlignment="1">
      <alignment horizontal="left" vertical="center"/>
    </xf>
    <xf numFmtId="2" fontId="0" fillId="0" borderId="0" xfId="0" applyNumberFormat="1" applyAlignment="1">
      <alignment vertical="center"/>
    </xf>
    <xf numFmtId="164" fontId="5" fillId="0" borderId="0" xfId="2" applyNumberFormat="1" applyFont="1" applyFill="1" applyAlignment="1">
      <alignment horizontal="left" vertical="center"/>
    </xf>
    <xf numFmtId="2" fontId="5" fillId="0" borderId="0" xfId="1" applyNumberFormat="1" applyFont="1" applyFill="1" applyAlignment="1">
      <alignment horizontal="left" vertical="center"/>
    </xf>
    <xf numFmtId="164" fontId="5" fillId="0" borderId="0" xfId="2" applyFont="1" applyFill="1" applyAlignment="1">
      <alignment vertical="center"/>
    </xf>
    <xf numFmtId="4" fontId="5" fillId="0" borderId="0" xfId="1" applyNumberFormat="1" applyFont="1" applyFill="1" applyAlignment="1">
      <alignment vertical="center"/>
    </xf>
    <xf numFmtId="4" fontId="5" fillId="0" borderId="0" xfId="1" applyNumberFormat="1" applyFont="1" applyAlignment="1">
      <alignment horizontal="right" vertical="center"/>
    </xf>
  </cellXfs>
  <cellStyles count="3">
    <cellStyle name="Normal" xfId="0" builtinId="0"/>
    <cellStyle name="Normal 2" xfId="1" xr:uid="{BC5D57A0-2076-4F95-B786-2688FB7164D9}"/>
    <cellStyle name="Vírgula 2" xfId="2" xr:uid="{D0CEF165-846B-4666-AF5F-B78AC4DAE1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CNJ/ANEXO%20I%20e%20II/ANEXO%20I/1%20-%20PESQUISAS/2024/MAR&#199;O/CNJ_-_Anexo_I_-_Res._102_-_Despesas_Custeio_Capital_e_Pessoal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EXECU&#199;&#195;O%20DA%20DESPESA/Despesas%202024/REPASSE%20TESOURO/1%20-%20REPASSES%20CONTROLE%20SIAFI%20ITA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CFIN/RECEITAS%20TJM/1-%20RECEITA%20DEP&#211;SITO%20DAE%20A%20CLASSIFICAR/2024/3-MAR/SALDO%20DE%20CONTA%20CONTABIL%20ANALITICO%2099801090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1"/>
    </sheetNames>
    <sheetDataSet>
      <sheetData sheetId="0">
        <row r="5">
          <cell r="C5">
            <v>34397.4</v>
          </cell>
        </row>
        <row r="6">
          <cell r="C6">
            <v>375820</v>
          </cell>
        </row>
        <row r="7">
          <cell r="C7">
            <v>31701.24</v>
          </cell>
        </row>
        <row r="37">
          <cell r="C37">
            <v>12653.63</v>
          </cell>
        </row>
        <row r="38">
          <cell r="C38">
            <v>15118.08</v>
          </cell>
        </row>
        <row r="39">
          <cell r="C39">
            <v>13091.15</v>
          </cell>
        </row>
        <row r="42">
          <cell r="C42">
            <v>110990.39</v>
          </cell>
        </row>
        <row r="43">
          <cell r="C43">
            <v>25640.19</v>
          </cell>
        </row>
        <row r="44">
          <cell r="C44">
            <v>3827.72</v>
          </cell>
        </row>
        <row r="45">
          <cell r="C45">
            <v>3375.15</v>
          </cell>
        </row>
        <row r="50">
          <cell r="C50">
            <v>9124.8700000000008</v>
          </cell>
        </row>
        <row r="53">
          <cell r="C53">
            <v>9545.98</v>
          </cell>
        </row>
        <row r="54">
          <cell r="C54">
            <v>5782.51</v>
          </cell>
        </row>
        <row r="55">
          <cell r="C55">
            <v>950.34</v>
          </cell>
        </row>
        <row r="68">
          <cell r="C68">
            <v>3917934.7899999996</v>
          </cell>
        </row>
        <row r="69">
          <cell r="C69">
            <v>3683531.78</v>
          </cell>
        </row>
        <row r="72">
          <cell r="C72">
            <v>665157.85999999987</v>
          </cell>
        </row>
        <row r="74">
          <cell r="C74">
            <v>280536.96000000002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21"/>
      <sheetName val="MAI21"/>
      <sheetName val="JUN21"/>
      <sheetName val="JUL21"/>
      <sheetName val="AGO21"/>
      <sheetName val="SET21"/>
      <sheetName val="OUT21"/>
      <sheetName val="NOV21"/>
      <sheetName val="DEZ21"/>
      <sheetName val="JAN22"/>
      <sheetName val="FEV22"/>
      <sheetName val="MAR22"/>
      <sheetName val="ABR22"/>
      <sheetName val="MAI22"/>
      <sheetName val="JUN22"/>
      <sheetName val="JUL22"/>
      <sheetName val="AGO22"/>
      <sheetName val="SET22"/>
      <sheetName val="OUT22"/>
      <sheetName val="NOV22"/>
      <sheetName val="DEZ22"/>
      <sheetName val="JAN23"/>
      <sheetName val="FEV23"/>
      <sheetName val="MAR23"/>
      <sheetName val="ABR23 (R)"/>
      <sheetName val="MAIO23"/>
      <sheetName val="JUNHO23"/>
      <sheetName val="JULHO23"/>
      <sheetName val="AGOSTO23"/>
      <sheetName val="SETEMBRO23"/>
      <sheetName val="OUTUBRO23"/>
      <sheetName val="NOVEMBRO23"/>
      <sheetName val="DEZEMBRO23"/>
      <sheetName val="JANEIRO24"/>
      <sheetName val="FEVEREIRO24"/>
      <sheetName val="MARÇO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0">
          <cell r="D20">
            <v>9803573.1699999999</v>
          </cell>
        </row>
      </sheetData>
      <sheetData sheetId="33"/>
      <sheetData sheetId="34">
        <row r="20">
          <cell r="D20">
            <v>8385995.7399999993</v>
          </cell>
        </row>
      </sheetData>
      <sheetData sheetId="35">
        <row r="18">
          <cell r="D18">
            <v>8265666.8799999999</v>
          </cell>
        </row>
        <row r="24">
          <cell r="D24">
            <v>1065000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 Sheet"/>
    </sheetNames>
    <sheetDataSet>
      <sheetData sheetId="0">
        <row r="14">
          <cell r="B14">
            <v>296.76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6200-786C-4810-BBC6-92421C9715DC}">
  <sheetPr>
    <pageSetUpPr fitToPage="1"/>
  </sheetPr>
  <dimension ref="A1:L79"/>
  <sheetViews>
    <sheetView tabSelected="1" zoomScale="110" zoomScaleNormal="110" zoomScaleSheetLayoutView="120" workbookViewId="0">
      <selection activeCell="G6" sqref="G6"/>
    </sheetView>
  </sheetViews>
  <sheetFormatPr defaultRowHeight="11.25" x14ac:dyDescent="0.25"/>
  <cols>
    <col min="1" max="1" width="7.85546875" style="2" customWidth="1"/>
    <col min="2" max="2" width="27.7109375" style="2" customWidth="1"/>
    <col min="3" max="3" width="33.140625" style="2" customWidth="1"/>
    <col min="4" max="4" width="12.140625" style="61" customWidth="1"/>
    <col min="5" max="5" width="10.85546875" style="2" bestFit="1" customWidth="1"/>
    <col min="6" max="6" width="14" style="3" bestFit="1" customWidth="1"/>
    <col min="7" max="7" width="16.42578125" style="3" bestFit="1" customWidth="1"/>
    <col min="8" max="8" width="13.28515625" style="2" bestFit="1" customWidth="1"/>
    <col min="9" max="9" width="16" style="2" bestFit="1" customWidth="1"/>
    <col min="10" max="10" width="51" style="2" customWidth="1"/>
    <col min="11" max="12" width="13.28515625" style="2" bestFit="1" customWidth="1"/>
    <col min="13" max="245" width="9.140625" style="2"/>
    <col min="246" max="246" width="7.7109375" style="2" customWidth="1"/>
    <col min="247" max="247" width="63.140625" style="2" customWidth="1"/>
    <col min="248" max="260" width="18.7109375" style="2" customWidth="1"/>
    <col min="261" max="265" width="11.7109375" style="2" customWidth="1"/>
    <col min="266" max="501" width="9.140625" style="2"/>
    <col min="502" max="502" width="7.7109375" style="2" customWidth="1"/>
    <col min="503" max="503" width="63.140625" style="2" customWidth="1"/>
    <col min="504" max="516" width="18.7109375" style="2" customWidth="1"/>
    <col min="517" max="521" width="11.7109375" style="2" customWidth="1"/>
    <col min="522" max="757" width="9.140625" style="2"/>
    <col min="758" max="758" width="7.7109375" style="2" customWidth="1"/>
    <col min="759" max="759" width="63.140625" style="2" customWidth="1"/>
    <col min="760" max="772" width="18.7109375" style="2" customWidth="1"/>
    <col min="773" max="777" width="11.7109375" style="2" customWidth="1"/>
    <col min="778" max="1013" width="9.140625" style="2"/>
    <col min="1014" max="1014" width="7.7109375" style="2" customWidth="1"/>
    <col min="1015" max="1015" width="63.140625" style="2" customWidth="1"/>
    <col min="1016" max="1028" width="18.7109375" style="2" customWidth="1"/>
    <col min="1029" max="1033" width="11.7109375" style="2" customWidth="1"/>
    <col min="1034" max="1269" width="9.140625" style="2"/>
    <col min="1270" max="1270" width="7.7109375" style="2" customWidth="1"/>
    <col min="1271" max="1271" width="63.140625" style="2" customWidth="1"/>
    <col min="1272" max="1284" width="18.7109375" style="2" customWidth="1"/>
    <col min="1285" max="1289" width="11.7109375" style="2" customWidth="1"/>
    <col min="1290" max="1525" width="9.140625" style="2"/>
    <col min="1526" max="1526" width="7.7109375" style="2" customWidth="1"/>
    <col min="1527" max="1527" width="63.140625" style="2" customWidth="1"/>
    <col min="1528" max="1540" width="18.7109375" style="2" customWidth="1"/>
    <col min="1541" max="1545" width="11.7109375" style="2" customWidth="1"/>
    <col min="1546" max="1781" width="9.140625" style="2"/>
    <col min="1782" max="1782" width="7.7109375" style="2" customWidth="1"/>
    <col min="1783" max="1783" width="63.140625" style="2" customWidth="1"/>
    <col min="1784" max="1796" width="18.7109375" style="2" customWidth="1"/>
    <col min="1797" max="1801" width="11.7109375" style="2" customWidth="1"/>
    <col min="1802" max="2037" width="9.140625" style="2"/>
    <col min="2038" max="2038" width="7.7109375" style="2" customWidth="1"/>
    <col min="2039" max="2039" width="63.140625" style="2" customWidth="1"/>
    <col min="2040" max="2052" width="18.7109375" style="2" customWidth="1"/>
    <col min="2053" max="2057" width="11.7109375" style="2" customWidth="1"/>
    <col min="2058" max="2293" width="9.140625" style="2"/>
    <col min="2294" max="2294" width="7.7109375" style="2" customWidth="1"/>
    <col min="2295" max="2295" width="63.140625" style="2" customWidth="1"/>
    <col min="2296" max="2308" width="18.7109375" style="2" customWidth="1"/>
    <col min="2309" max="2313" width="11.7109375" style="2" customWidth="1"/>
    <col min="2314" max="2549" width="9.140625" style="2"/>
    <col min="2550" max="2550" width="7.7109375" style="2" customWidth="1"/>
    <col min="2551" max="2551" width="63.140625" style="2" customWidth="1"/>
    <col min="2552" max="2564" width="18.7109375" style="2" customWidth="1"/>
    <col min="2565" max="2569" width="11.7109375" style="2" customWidth="1"/>
    <col min="2570" max="2805" width="9.140625" style="2"/>
    <col min="2806" max="2806" width="7.7109375" style="2" customWidth="1"/>
    <col min="2807" max="2807" width="63.140625" style="2" customWidth="1"/>
    <col min="2808" max="2820" width="18.7109375" style="2" customWidth="1"/>
    <col min="2821" max="2825" width="11.7109375" style="2" customWidth="1"/>
    <col min="2826" max="3061" width="9.140625" style="2"/>
    <col min="3062" max="3062" width="7.7109375" style="2" customWidth="1"/>
    <col min="3063" max="3063" width="63.140625" style="2" customWidth="1"/>
    <col min="3064" max="3076" width="18.7109375" style="2" customWidth="1"/>
    <col min="3077" max="3081" width="11.7109375" style="2" customWidth="1"/>
    <col min="3082" max="3317" width="9.140625" style="2"/>
    <col min="3318" max="3318" width="7.7109375" style="2" customWidth="1"/>
    <col min="3319" max="3319" width="63.140625" style="2" customWidth="1"/>
    <col min="3320" max="3332" width="18.7109375" style="2" customWidth="1"/>
    <col min="3333" max="3337" width="11.7109375" style="2" customWidth="1"/>
    <col min="3338" max="3573" width="9.140625" style="2"/>
    <col min="3574" max="3574" width="7.7109375" style="2" customWidth="1"/>
    <col min="3575" max="3575" width="63.140625" style="2" customWidth="1"/>
    <col min="3576" max="3588" width="18.7109375" style="2" customWidth="1"/>
    <col min="3589" max="3593" width="11.7109375" style="2" customWidth="1"/>
    <col min="3594" max="3829" width="9.140625" style="2"/>
    <col min="3830" max="3830" width="7.7109375" style="2" customWidth="1"/>
    <col min="3831" max="3831" width="63.140625" style="2" customWidth="1"/>
    <col min="3832" max="3844" width="18.7109375" style="2" customWidth="1"/>
    <col min="3845" max="3849" width="11.7109375" style="2" customWidth="1"/>
    <col min="3850" max="4085" width="9.140625" style="2"/>
    <col min="4086" max="4086" width="7.7109375" style="2" customWidth="1"/>
    <col min="4087" max="4087" width="63.140625" style="2" customWidth="1"/>
    <col min="4088" max="4100" width="18.7109375" style="2" customWidth="1"/>
    <col min="4101" max="4105" width="11.7109375" style="2" customWidth="1"/>
    <col min="4106" max="4341" width="9.140625" style="2"/>
    <col min="4342" max="4342" width="7.7109375" style="2" customWidth="1"/>
    <col min="4343" max="4343" width="63.140625" style="2" customWidth="1"/>
    <col min="4344" max="4356" width="18.7109375" style="2" customWidth="1"/>
    <col min="4357" max="4361" width="11.7109375" style="2" customWidth="1"/>
    <col min="4362" max="4597" width="9.140625" style="2"/>
    <col min="4598" max="4598" width="7.7109375" style="2" customWidth="1"/>
    <col min="4599" max="4599" width="63.140625" style="2" customWidth="1"/>
    <col min="4600" max="4612" width="18.7109375" style="2" customWidth="1"/>
    <col min="4613" max="4617" width="11.7109375" style="2" customWidth="1"/>
    <col min="4618" max="4853" width="9.140625" style="2"/>
    <col min="4854" max="4854" width="7.7109375" style="2" customWidth="1"/>
    <col min="4855" max="4855" width="63.140625" style="2" customWidth="1"/>
    <col min="4856" max="4868" width="18.7109375" style="2" customWidth="1"/>
    <col min="4869" max="4873" width="11.7109375" style="2" customWidth="1"/>
    <col min="4874" max="5109" width="9.140625" style="2"/>
    <col min="5110" max="5110" width="7.7109375" style="2" customWidth="1"/>
    <col min="5111" max="5111" width="63.140625" style="2" customWidth="1"/>
    <col min="5112" max="5124" width="18.7109375" style="2" customWidth="1"/>
    <col min="5125" max="5129" width="11.7109375" style="2" customWidth="1"/>
    <col min="5130" max="5365" width="9.140625" style="2"/>
    <col min="5366" max="5366" width="7.7109375" style="2" customWidth="1"/>
    <col min="5367" max="5367" width="63.140625" style="2" customWidth="1"/>
    <col min="5368" max="5380" width="18.7109375" style="2" customWidth="1"/>
    <col min="5381" max="5385" width="11.7109375" style="2" customWidth="1"/>
    <col min="5386" max="5621" width="9.140625" style="2"/>
    <col min="5622" max="5622" width="7.7109375" style="2" customWidth="1"/>
    <col min="5623" max="5623" width="63.140625" style="2" customWidth="1"/>
    <col min="5624" max="5636" width="18.7109375" style="2" customWidth="1"/>
    <col min="5637" max="5641" width="11.7109375" style="2" customWidth="1"/>
    <col min="5642" max="5877" width="9.140625" style="2"/>
    <col min="5878" max="5878" width="7.7109375" style="2" customWidth="1"/>
    <col min="5879" max="5879" width="63.140625" style="2" customWidth="1"/>
    <col min="5880" max="5892" width="18.7109375" style="2" customWidth="1"/>
    <col min="5893" max="5897" width="11.7109375" style="2" customWidth="1"/>
    <col min="5898" max="6133" width="9.140625" style="2"/>
    <col min="6134" max="6134" width="7.7109375" style="2" customWidth="1"/>
    <col min="6135" max="6135" width="63.140625" style="2" customWidth="1"/>
    <col min="6136" max="6148" width="18.7109375" style="2" customWidth="1"/>
    <col min="6149" max="6153" width="11.7109375" style="2" customWidth="1"/>
    <col min="6154" max="6389" width="9.140625" style="2"/>
    <col min="6390" max="6390" width="7.7109375" style="2" customWidth="1"/>
    <col min="6391" max="6391" width="63.140625" style="2" customWidth="1"/>
    <col min="6392" max="6404" width="18.7109375" style="2" customWidth="1"/>
    <col min="6405" max="6409" width="11.7109375" style="2" customWidth="1"/>
    <col min="6410" max="6645" width="9.140625" style="2"/>
    <col min="6646" max="6646" width="7.7109375" style="2" customWidth="1"/>
    <col min="6647" max="6647" width="63.140625" style="2" customWidth="1"/>
    <col min="6648" max="6660" width="18.7109375" style="2" customWidth="1"/>
    <col min="6661" max="6665" width="11.7109375" style="2" customWidth="1"/>
    <col min="6666" max="6901" width="9.140625" style="2"/>
    <col min="6902" max="6902" width="7.7109375" style="2" customWidth="1"/>
    <col min="6903" max="6903" width="63.140625" style="2" customWidth="1"/>
    <col min="6904" max="6916" width="18.7109375" style="2" customWidth="1"/>
    <col min="6917" max="6921" width="11.7109375" style="2" customWidth="1"/>
    <col min="6922" max="7157" width="9.140625" style="2"/>
    <col min="7158" max="7158" width="7.7109375" style="2" customWidth="1"/>
    <col min="7159" max="7159" width="63.140625" style="2" customWidth="1"/>
    <col min="7160" max="7172" width="18.7109375" style="2" customWidth="1"/>
    <col min="7173" max="7177" width="11.7109375" style="2" customWidth="1"/>
    <col min="7178" max="7413" width="9.140625" style="2"/>
    <col min="7414" max="7414" width="7.7109375" style="2" customWidth="1"/>
    <col min="7415" max="7415" width="63.140625" style="2" customWidth="1"/>
    <col min="7416" max="7428" width="18.7109375" style="2" customWidth="1"/>
    <col min="7429" max="7433" width="11.7109375" style="2" customWidth="1"/>
    <col min="7434" max="7669" width="9.140625" style="2"/>
    <col min="7670" max="7670" width="7.7109375" style="2" customWidth="1"/>
    <col min="7671" max="7671" width="63.140625" style="2" customWidth="1"/>
    <col min="7672" max="7684" width="18.7109375" style="2" customWidth="1"/>
    <col min="7685" max="7689" width="11.7109375" style="2" customWidth="1"/>
    <col min="7690" max="7925" width="9.140625" style="2"/>
    <col min="7926" max="7926" width="7.7109375" style="2" customWidth="1"/>
    <col min="7927" max="7927" width="63.140625" style="2" customWidth="1"/>
    <col min="7928" max="7940" width="18.7109375" style="2" customWidth="1"/>
    <col min="7941" max="7945" width="11.7109375" style="2" customWidth="1"/>
    <col min="7946" max="8181" width="9.140625" style="2"/>
    <col min="8182" max="8182" width="7.7109375" style="2" customWidth="1"/>
    <col min="8183" max="8183" width="63.140625" style="2" customWidth="1"/>
    <col min="8184" max="8196" width="18.7109375" style="2" customWidth="1"/>
    <col min="8197" max="8201" width="11.7109375" style="2" customWidth="1"/>
    <col min="8202" max="8437" width="9.140625" style="2"/>
    <col min="8438" max="8438" width="7.7109375" style="2" customWidth="1"/>
    <col min="8439" max="8439" width="63.140625" style="2" customWidth="1"/>
    <col min="8440" max="8452" width="18.7109375" style="2" customWidth="1"/>
    <col min="8453" max="8457" width="11.7109375" style="2" customWidth="1"/>
    <col min="8458" max="8693" width="9.140625" style="2"/>
    <col min="8694" max="8694" width="7.7109375" style="2" customWidth="1"/>
    <col min="8695" max="8695" width="63.140625" style="2" customWidth="1"/>
    <col min="8696" max="8708" width="18.7109375" style="2" customWidth="1"/>
    <col min="8709" max="8713" width="11.7109375" style="2" customWidth="1"/>
    <col min="8714" max="8949" width="9.140625" style="2"/>
    <col min="8950" max="8950" width="7.7109375" style="2" customWidth="1"/>
    <col min="8951" max="8951" width="63.140625" style="2" customWidth="1"/>
    <col min="8952" max="8964" width="18.7109375" style="2" customWidth="1"/>
    <col min="8965" max="8969" width="11.7109375" style="2" customWidth="1"/>
    <col min="8970" max="9205" width="9.140625" style="2"/>
    <col min="9206" max="9206" width="7.7109375" style="2" customWidth="1"/>
    <col min="9207" max="9207" width="63.140625" style="2" customWidth="1"/>
    <col min="9208" max="9220" width="18.7109375" style="2" customWidth="1"/>
    <col min="9221" max="9225" width="11.7109375" style="2" customWidth="1"/>
    <col min="9226" max="9461" width="9.140625" style="2"/>
    <col min="9462" max="9462" width="7.7109375" style="2" customWidth="1"/>
    <col min="9463" max="9463" width="63.140625" style="2" customWidth="1"/>
    <col min="9464" max="9476" width="18.7109375" style="2" customWidth="1"/>
    <col min="9477" max="9481" width="11.7109375" style="2" customWidth="1"/>
    <col min="9482" max="9717" width="9.140625" style="2"/>
    <col min="9718" max="9718" width="7.7109375" style="2" customWidth="1"/>
    <col min="9719" max="9719" width="63.140625" style="2" customWidth="1"/>
    <col min="9720" max="9732" width="18.7109375" style="2" customWidth="1"/>
    <col min="9733" max="9737" width="11.7109375" style="2" customWidth="1"/>
    <col min="9738" max="9973" width="9.140625" style="2"/>
    <col min="9974" max="9974" width="7.7109375" style="2" customWidth="1"/>
    <col min="9975" max="9975" width="63.140625" style="2" customWidth="1"/>
    <col min="9976" max="9988" width="18.7109375" style="2" customWidth="1"/>
    <col min="9989" max="9993" width="11.7109375" style="2" customWidth="1"/>
    <col min="9994" max="10229" width="9.140625" style="2"/>
    <col min="10230" max="10230" width="7.7109375" style="2" customWidth="1"/>
    <col min="10231" max="10231" width="63.140625" style="2" customWidth="1"/>
    <col min="10232" max="10244" width="18.7109375" style="2" customWidth="1"/>
    <col min="10245" max="10249" width="11.7109375" style="2" customWidth="1"/>
    <col min="10250" max="10485" width="9.140625" style="2"/>
    <col min="10486" max="10486" width="7.7109375" style="2" customWidth="1"/>
    <col min="10487" max="10487" width="63.140625" style="2" customWidth="1"/>
    <col min="10488" max="10500" width="18.7109375" style="2" customWidth="1"/>
    <col min="10501" max="10505" width="11.7109375" style="2" customWidth="1"/>
    <col min="10506" max="10741" width="9.140625" style="2"/>
    <col min="10742" max="10742" width="7.7109375" style="2" customWidth="1"/>
    <col min="10743" max="10743" width="63.140625" style="2" customWidth="1"/>
    <col min="10744" max="10756" width="18.7109375" style="2" customWidth="1"/>
    <col min="10757" max="10761" width="11.7109375" style="2" customWidth="1"/>
    <col min="10762" max="10997" width="9.140625" style="2"/>
    <col min="10998" max="10998" width="7.7109375" style="2" customWidth="1"/>
    <col min="10999" max="10999" width="63.140625" style="2" customWidth="1"/>
    <col min="11000" max="11012" width="18.7109375" style="2" customWidth="1"/>
    <col min="11013" max="11017" width="11.7109375" style="2" customWidth="1"/>
    <col min="11018" max="11253" width="9.140625" style="2"/>
    <col min="11254" max="11254" width="7.7109375" style="2" customWidth="1"/>
    <col min="11255" max="11255" width="63.140625" style="2" customWidth="1"/>
    <col min="11256" max="11268" width="18.7109375" style="2" customWidth="1"/>
    <col min="11269" max="11273" width="11.7109375" style="2" customWidth="1"/>
    <col min="11274" max="11509" width="9.140625" style="2"/>
    <col min="11510" max="11510" width="7.7109375" style="2" customWidth="1"/>
    <col min="11511" max="11511" width="63.140625" style="2" customWidth="1"/>
    <col min="11512" max="11524" width="18.7109375" style="2" customWidth="1"/>
    <col min="11525" max="11529" width="11.7109375" style="2" customWidth="1"/>
    <col min="11530" max="11765" width="9.140625" style="2"/>
    <col min="11766" max="11766" width="7.7109375" style="2" customWidth="1"/>
    <col min="11767" max="11767" width="63.140625" style="2" customWidth="1"/>
    <col min="11768" max="11780" width="18.7109375" style="2" customWidth="1"/>
    <col min="11781" max="11785" width="11.7109375" style="2" customWidth="1"/>
    <col min="11786" max="12021" width="9.140625" style="2"/>
    <col min="12022" max="12022" width="7.7109375" style="2" customWidth="1"/>
    <col min="12023" max="12023" width="63.140625" style="2" customWidth="1"/>
    <col min="12024" max="12036" width="18.7109375" style="2" customWidth="1"/>
    <col min="12037" max="12041" width="11.7109375" style="2" customWidth="1"/>
    <col min="12042" max="12277" width="9.140625" style="2"/>
    <col min="12278" max="12278" width="7.7109375" style="2" customWidth="1"/>
    <col min="12279" max="12279" width="63.140625" style="2" customWidth="1"/>
    <col min="12280" max="12292" width="18.7109375" style="2" customWidth="1"/>
    <col min="12293" max="12297" width="11.7109375" style="2" customWidth="1"/>
    <col min="12298" max="12533" width="9.140625" style="2"/>
    <col min="12534" max="12534" width="7.7109375" style="2" customWidth="1"/>
    <col min="12535" max="12535" width="63.140625" style="2" customWidth="1"/>
    <col min="12536" max="12548" width="18.7109375" style="2" customWidth="1"/>
    <col min="12549" max="12553" width="11.7109375" style="2" customWidth="1"/>
    <col min="12554" max="12789" width="9.140625" style="2"/>
    <col min="12790" max="12790" width="7.7109375" style="2" customWidth="1"/>
    <col min="12791" max="12791" width="63.140625" style="2" customWidth="1"/>
    <col min="12792" max="12804" width="18.7109375" style="2" customWidth="1"/>
    <col min="12805" max="12809" width="11.7109375" style="2" customWidth="1"/>
    <col min="12810" max="13045" width="9.140625" style="2"/>
    <col min="13046" max="13046" width="7.7109375" style="2" customWidth="1"/>
    <col min="13047" max="13047" width="63.140625" style="2" customWidth="1"/>
    <col min="13048" max="13060" width="18.7109375" style="2" customWidth="1"/>
    <col min="13061" max="13065" width="11.7109375" style="2" customWidth="1"/>
    <col min="13066" max="13301" width="9.140625" style="2"/>
    <col min="13302" max="13302" width="7.7109375" style="2" customWidth="1"/>
    <col min="13303" max="13303" width="63.140625" style="2" customWidth="1"/>
    <col min="13304" max="13316" width="18.7109375" style="2" customWidth="1"/>
    <col min="13317" max="13321" width="11.7109375" style="2" customWidth="1"/>
    <col min="13322" max="13557" width="9.140625" style="2"/>
    <col min="13558" max="13558" width="7.7109375" style="2" customWidth="1"/>
    <col min="13559" max="13559" width="63.140625" style="2" customWidth="1"/>
    <col min="13560" max="13572" width="18.7109375" style="2" customWidth="1"/>
    <col min="13573" max="13577" width="11.7109375" style="2" customWidth="1"/>
    <col min="13578" max="13813" width="9.140625" style="2"/>
    <col min="13814" max="13814" width="7.7109375" style="2" customWidth="1"/>
    <col min="13815" max="13815" width="63.140625" style="2" customWidth="1"/>
    <col min="13816" max="13828" width="18.7109375" style="2" customWidth="1"/>
    <col min="13829" max="13833" width="11.7109375" style="2" customWidth="1"/>
    <col min="13834" max="14069" width="9.140625" style="2"/>
    <col min="14070" max="14070" width="7.7109375" style="2" customWidth="1"/>
    <col min="14071" max="14071" width="63.140625" style="2" customWidth="1"/>
    <col min="14072" max="14084" width="18.7109375" style="2" customWidth="1"/>
    <col min="14085" max="14089" width="11.7109375" style="2" customWidth="1"/>
    <col min="14090" max="14325" width="9.140625" style="2"/>
    <col min="14326" max="14326" width="7.7109375" style="2" customWidth="1"/>
    <col min="14327" max="14327" width="63.140625" style="2" customWidth="1"/>
    <col min="14328" max="14340" width="18.7109375" style="2" customWidth="1"/>
    <col min="14341" max="14345" width="11.7109375" style="2" customWidth="1"/>
    <col min="14346" max="14581" width="9.140625" style="2"/>
    <col min="14582" max="14582" width="7.7109375" style="2" customWidth="1"/>
    <col min="14583" max="14583" width="63.140625" style="2" customWidth="1"/>
    <col min="14584" max="14596" width="18.7109375" style="2" customWidth="1"/>
    <col min="14597" max="14601" width="11.7109375" style="2" customWidth="1"/>
    <col min="14602" max="14837" width="9.140625" style="2"/>
    <col min="14838" max="14838" width="7.7109375" style="2" customWidth="1"/>
    <col min="14839" max="14839" width="63.140625" style="2" customWidth="1"/>
    <col min="14840" max="14852" width="18.7109375" style="2" customWidth="1"/>
    <col min="14853" max="14857" width="11.7109375" style="2" customWidth="1"/>
    <col min="14858" max="15093" width="9.140625" style="2"/>
    <col min="15094" max="15094" width="7.7109375" style="2" customWidth="1"/>
    <col min="15095" max="15095" width="63.140625" style="2" customWidth="1"/>
    <col min="15096" max="15108" width="18.7109375" style="2" customWidth="1"/>
    <col min="15109" max="15113" width="11.7109375" style="2" customWidth="1"/>
    <col min="15114" max="15349" width="9.140625" style="2"/>
    <col min="15350" max="15350" width="7.7109375" style="2" customWidth="1"/>
    <col min="15351" max="15351" width="63.140625" style="2" customWidth="1"/>
    <col min="15352" max="15364" width="18.7109375" style="2" customWidth="1"/>
    <col min="15365" max="15369" width="11.7109375" style="2" customWidth="1"/>
    <col min="15370" max="15605" width="9.140625" style="2"/>
    <col min="15606" max="15606" width="7.7109375" style="2" customWidth="1"/>
    <col min="15607" max="15607" width="63.140625" style="2" customWidth="1"/>
    <col min="15608" max="15620" width="18.7109375" style="2" customWidth="1"/>
    <col min="15621" max="15625" width="11.7109375" style="2" customWidth="1"/>
    <col min="15626" max="15861" width="9.140625" style="2"/>
    <col min="15862" max="15862" width="7.7109375" style="2" customWidth="1"/>
    <col min="15863" max="15863" width="63.140625" style="2" customWidth="1"/>
    <col min="15864" max="15876" width="18.7109375" style="2" customWidth="1"/>
    <col min="15877" max="15881" width="11.7109375" style="2" customWidth="1"/>
    <col min="15882" max="16117" width="9.140625" style="2"/>
    <col min="16118" max="16118" width="7.7109375" style="2" customWidth="1"/>
    <col min="16119" max="16119" width="63.140625" style="2" customWidth="1"/>
    <col min="16120" max="16132" width="18.7109375" style="2" customWidth="1"/>
    <col min="16133" max="16137" width="11.7109375" style="2" customWidth="1"/>
    <col min="16138" max="16384" width="9.140625" style="2"/>
  </cols>
  <sheetData>
    <row r="1" spans="1:12" ht="20.100000000000001" customHeight="1" x14ac:dyDescent="0.25">
      <c r="A1" s="1" t="s">
        <v>0</v>
      </c>
      <c r="B1" s="1"/>
      <c r="C1" s="1"/>
      <c r="D1" s="1"/>
    </row>
    <row r="2" spans="1:12" ht="20.100000000000001" customHeight="1" x14ac:dyDescent="0.25">
      <c r="A2" s="4"/>
      <c r="B2" s="5"/>
      <c r="C2" s="5"/>
      <c r="D2" s="6"/>
    </row>
    <row r="3" spans="1:12" s="10" customFormat="1" ht="20.100000000000001" customHeight="1" x14ac:dyDescent="0.25">
      <c r="A3" s="7" t="s">
        <v>1</v>
      </c>
      <c r="B3" s="8"/>
      <c r="C3" s="7" t="s">
        <v>2</v>
      </c>
      <c r="D3" s="9"/>
      <c r="F3" s="11"/>
      <c r="G3" s="11"/>
      <c r="H3" s="12"/>
      <c r="I3" s="12"/>
      <c r="J3" s="13"/>
    </row>
    <row r="4" spans="1:12" s="10" customFormat="1" ht="20.100000000000001" customHeight="1" x14ac:dyDescent="0.25">
      <c r="A4" s="7" t="s">
        <v>3</v>
      </c>
      <c r="B4" s="8"/>
      <c r="C4" s="7" t="s">
        <v>4</v>
      </c>
      <c r="D4" s="9"/>
      <c r="F4" s="14"/>
      <c r="G4" s="14"/>
      <c r="I4" s="15"/>
      <c r="J4" s="16"/>
    </row>
    <row r="5" spans="1:12" s="10" customFormat="1" ht="20.100000000000001" customHeight="1" x14ac:dyDescent="0.25">
      <c r="A5" s="7" t="s">
        <v>5</v>
      </c>
      <c r="B5" s="8"/>
      <c r="C5" s="7" t="s">
        <v>6</v>
      </c>
      <c r="D5" s="9"/>
      <c r="F5" s="14"/>
      <c r="G5" s="14"/>
      <c r="H5" s="17"/>
      <c r="I5" s="15"/>
      <c r="J5" s="16"/>
    </row>
    <row r="6" spans="1:12" s="10" customFormat="1" ht="20.100000000000001" customHeight="1" x14ac:dyDescent="0.25">
      <c r="A6" s="7" t="s">
        <v>7</v>
      </c>
      <c r="B6" s="8"/>
      <c r="C6" s="7" t="s">
        <v>8</v>
      </c>
      <c r="D6" s="9"/>
      <c r="F6" s="14"/>
      <c r="G6" s="14"/>
      <c r="H6" s="17"/>
      <c r="I6" s="15"/>
      <c r="J6" s="16"/>
    </row>
    <row r="7" spans="1:12" s="10" customFormat="1" ht="20.100000000000001" customHeight="1" x14ac:dyDescent="0.25">
      <c r="A7" s="7" t="s">
        <v>9</v>
      </c>
      <c r="B7" s="8"/>
      <c r="C7" s="18" t="s">
        <v>10</v>
      </c>
      <c r="D7" s="9"/>
      <c r="F7" s="14"/>
      <c r="G7" s="14"/>
      <c r="I7" s="15"/>
      <c r="J7" s="16"/>
    </row>
    <row r="8" spans="1:12" s="19" customFormat="1" ht="20.100000000000001" customHeight="1" x14ac:dyDescent="0.25">
      <c r="A8" s="4"/>
      <c r="B8" s="4"/>
      <c r="C8" s="4"/>
      <c r="D8" s="6"/>
      <c r="F8" s="14"/>
      <c r="G8" s="14"/>
      <c r="I8" s="15"/>
      <c r="J8" s="16"/>
    </row>
    <row r="9" spans="1:12" s="19" customFormat="1" ht="20.100000000000001" customHeight="1" x14ac:dyDescent="0.25">
      <c r="A9" s="20" t="s">
        <v>11</v>
      </c>
      <c r="B9" s="20"/>
      <c r="C9" s="20"/>
      <c r="D9" s="20"/>
      <c r="F9" s="14"/>
      <c r="G9" s="14"/>
      <c r="I9" s="14"/>
      <c r="J9"/>
    </row>
    <row r="10" spans="1:12" s="19" customFormat="1" ht="20.100000000000001" customHeight="1" x14ac:dyDescent="0.25">
      <c r="A10" s="21" t="s">
        <v>12</v>
      </c>
      <c r="B10" s="22" t="s">
        <v>13</v>
      </c>
      <c r="C10" s="22"/>
      <c r="D10" s="23" t="s">
        <v>14</v>
      </c>
      <c r="F10" s="14"/>
      <c r="G10" s="14"/>
      <c r="I10" s="14"/>
      <c r="J10"/>
    </row>
    <row r="11" spans="1:12" s="19" customFormat="1" ht="20.100000000000001" customHeight="1" x14ac:dyDescent="0.25">
      <c r="A11" s="21" t="s">
        <v>15</v>
      </c>
      <c r="B11" s="22" t="s">
        <v>16</v>
      </c>
      <c r="C11" s="22"/>
      <c r="D11" s="24">
        <f>[1]Relatório1!$C$68</f>
        <v>3917934.7899999996</v>
      </c>
      <c r="E11" s="25"/>
      <c r="F11" s="14"/>
      <c r="G11" s="14"/>
      <c r="H11" s="26"/>
      <c r="I11"/>
      <c r="J11"/>
      <c r="K11"/>
      <c r="L11"/>
    </row>
    <row r="12" spans="1:12" s="19" customFormat="1" ht="20.100000000000001" customHeight="1" x14ac:dyDescent="0.25">
      <c r="A12" s="21" t="s">
        <v>17</v>
      </c>
      <c r="B12" s="22" t="s">
        <v>18</v>
      </c>
      <c r="C12" s="22"/>
      <c r="D12" s="24">
        <f>[1]Relatório1!$C$69</f>
        <v>3683531.78</v>
      </c>
      <c r="F12" s="14"/>
      <c r="G12" s="14"/>
      <c r="H12"/>
      <c r="I12"/>
      <c r="J12"/>
      <c r="K12"/>
      <c r="L12"/>
    </row>
    <row r="13" spans="1:12" s="19" customFormat="1" ht="20.100000000000001" customHeight="1" x14ac:dyDescent="0.25">
      <c r="A13" s="21" t="s">
        <v>19</v>
      </c>
      <c r="B13" s="22" t="s">
        <v>20</v>
      </c>
      <c r="C13" s="22"/>
      <c r="D13" s="24">
        <f>[1]Relatório1!$C$72</f>
        <v>665157.85999999987</v>
      </c>
      <c r="F13" s="14"/>
      <c r="G13" s="14"/>
      <c r="H13"/>
      <c r="I13"/>
      <c r="J13"/>
      <c r="K13"/>
      <c r="L13"/>
    </row>
    <row r="14" spans="1:12" s="19" customFormat="1" ht="65.25" customHeight="1" x14ac:dyDescent="0.25">
      <c r="A14" s="21" t="s">
        <v>21</v>
      </c>
      <c r="B14" s="22" t="s">
        <v>22</v>
      </c>
      <c r="C14" s="22"/>
      <c r="D14" s="24">
        <v>0</v>
      </c>
      <c r="F14" s="14"/>
      <c r="G14" s="14"/>
      <c r="H14"/>
      <c r="I14"/>
      <c r="J14"/>
      <c r="K14"/>
      <c r="L14"/>
    </row>
    <row r="15" spans="1:12" s="19" customFormat="1" ht="20.100000000000001" customHeight="1" x14ac:dyDescent="0.25">
      <c r="A15" s="21"/>
      <c r="B15" s="27" t="s">
        <v>23</v>
      </c>
      <c r="C15" s="27"/>
      <c r="D15" s="28">
        <f>SUM(D11:D14)</f>
        <v>8266624.4299999997</v>
      </c>
      <c r="F15" s="14"/>
      <c r="G15" s="14"/>
      <c r="H15" s="29"/>
      <c r="I15" s="30"/>
      <c r="J15" s="31"/>
      <c r="K15" s="31"/>
      <c r="L15" s="32"/>
    </row>
    <row r="16" spans="1:12" s="19" customFormat="1" ht="20.100000000000001" customHeight="1" x14ac:dyDescent="0.25">
      <c r="A16" s="20"/>
      <c r="B16" s="20"/>
      <c r="C16" s="20"/>
      <c r="D16" s="33"/>
      <c r="F16" s="14"/>
      <c r="G16" s="14"/>
      <c r="H16" s="29"/>
      <c r="I16" s="30"/>
      <c r="J16" s="31"/>
      <c r="K16" s="31"/>
      <c r="L16" s="32"/>
    </row>
    <row r="17" spans="1:12" s="19" customFormat="1" ht="20.100000000000001" customHeight="1" x14ac:dyDescent="0.25">
      <c r="A17" s="20" t="s">
        <v>24</v>
      </c>
      <c r="B17" s="20"/>
      <c r="C17" s="20"/>
      <c r="D17" s="20"/>
      <c r="F17" s="14"/>
      <c r="G17" s="14"/>
      <c r="H17" s="32"/>
      <c r="I17" s="34"/>
      <c r="J17" s="31"/>
      <c r="K17" s="31"/>
      <c r="L17" s="32"/>
    </row>
    <row r="18" spans="1:12" s="19" customFormat="1" ht="20.100000000000001" customHeight="1" x14ac:dyDescent="0.25">
      <c r="A18" s="21" t="s">
        <v>12</v>
      </c>
      <c r="B18" s="22"/>
      <c r="C18" s="35"/>
      <c r="D18" s="36" t="s">
        <v>14</v>
      </c>
      <c r="F18" s="14"/>
      <c r="G18" s="14"/>
      <c r="H18" s="32"/>
      <c r="I18" s="32"/>
      <c r="J18" s="31"/>
      <c r="K18" s="31"/>
      <c r="L18" s="32"/>
    </row>
    <row r="19" spans="1:12" s="19" customFormat="1" ht="20.100000000000001" customHeight="1" x14ac:dyDescent="0.25">
      <c r="A19" s="21" t="s">
        <v>15</v>
      </c>
      <c r="B19" s="22" t="s">
        <v>25</v>
      </c>
      <c r="C19" s="35"/>
      <c r="D19" s="24">
        <f>[1]Relatório1!$C$7</f>
        <v>31701.24</v>
      </c>
      <c r="F19" s="14"/>
      <c r="G19" s="14"/>
      <c r="H19" s="32"/>
      <c r="I19" s="32"/>
      <c r="J19" s="31"/>
      <c r="K19" s="31"/>
      <c r="L19" s="32"/>
    </row>
    <row r="20" spans="1:12" s="19" customFormat="1" ht="20.100000000000001" customHeight="1" x14ac:dyDescent="0.25">
      <c r="A20" s="21" t="s">
        <v>17</v>
      </c>
      <c r="B20" s="22" t="s">
        <v>26</v>
      </c>
      <c r="C20" s="35"/>
      <c r="D20" s="24">
        <f>[1]Relatório1!$C$6</f>
        <v>375820</v>
      </c>
      <c r="F20" s="14"/>
      <c r="G20" s="14"/>
      <c r="H20" s="32"/>
      <c r="I20" s="32"/>
      <c r="J20" s="31"/>
      <c r="K20" s="31"/>
      <c r="L20" s="32"/>
    </row>
    <row r="21" spans="1:12" s="19" customFormat="1" ht="20.100000000000001" customHeight="1" x14ac:dyDescent="0.25">
      <c r="A21" s="21" t="s">
        <v>19</v>
      </c>
      <c r="B21" s="22" t="s">
        <v>27</v>
      </c>
      <c r="C21" s="35"/>
      <c r="D21" s="24">
        <f>[1]Relatório1!$C$5</f>
        <v>34397.4</v>
      </c>
      <c r="F21" s="14"/>
      <c r="G21" s="14"/>
      <c r="H21" s="32"/>
      <c r="I21" s="37"/>
      <c r="J21" s="31"/>
      <c r="K21" s="31"/>
      <c r="L21" s="32"/>
    </row>
    <row r="22" spans="1:12" s="19" customFormat="1" ht="20.100000000000001" customHeight="1" x14ac:dyDescent="0.25">
      <c r="A22" s="21" t="s">
        <v>21</v>
      </c>
      <c r="B22" s="22" t="s">
        <v>28</v>
      </c>
      <c r="C22" s="35"/>
      <c r="D22" s="24">
        <v>0</v>
      </c>
      <c r="F22" s="11"/>
      <c r="G22" s="11"/>
      <c r="H22" s="30"/>
      <c r="I22" s="32"/>
      <c r="J22" s="31"/>
      <c r="K22" s="31"/>
      <c r="L22" s="32"/>
    </row>
    <row r="23" spans="1:12" s="19" customFormat="1" ht="20.100000000000001" customHeight="1" x14ac:dyDescent="0.25">
      <c r="A23" s="21" t="s">
        <v>29</v>
      </c>
      <c r="B23" s="22" t="s">
        <v>30</v>
      </c>
      <c r="C23" s="35"/>
      <c r="D23" s="24">
        <f>[1]Relatório1!$C$37+[1]Relatório1!$C$38</f>
        <v>27771.71</v>
      </c>
      <c r="F23" s="25"/>
      <c r="G23" s="25"/>
      <c r="H23" s="34"/>
      <c r="I23" s="32"/>
      <c r="J23" s="38"/>
      <c r="K23" s="38"/>
      <c r="L23" s="34"/>
    </row>
    <row r="24" spans="1:12" s="19" customFormat="1" ht="20.100000000000001" customHeight="1" x14ac:dyDescent="0.25">
      <c r="A24" s="21" t="s">
        <v>31</v>
      </c>
      <c r="B24" s="22" t="s">
        <v>32</v>
      </c>
      <c r="C24" s="35"/>
      <c r="D24" s="24">
        <f>[1]Relatório1!$C$50</f>
        <v>9124.8700000000008</v>
      </c>
      <c r="F24" s="25"/>
      <c r="G24" s="25"/>
      <c r="H24"/>
      <c r="I24"/>
      <c r="J24"/>
      <c r="K24"/>
      <c r="L24"/>
    </row>
    <row r="25" spans="1:12" s="19" customFormat="1" ht="20.100000000000001" customHeight="1" x14ac:dyDescent="0.25">
      <c r="A25" s="21" t="s">
        <v>33</v>
      </c>
      <c r="B25" s="22" t="s">
        <v>34</v>
      </c>
      <c r="C25" s="35"/>
      <c r="D25" s="24">
        <v>0</v>
      </c>
      <c r="F25" s="25"/>
      <c r="G25" s="26"/>
      <c r="H25"/>
      <c r="I25"/>
      <c r="J25"/>
      <c r="K25"/>
      <c r="L25"/>
    </row>
    <row r="26" spans="1:12" s="19" customFormat="1" ht="20.100000000000001" customHeight="1" x14ac:dyDescent="0.25">
      <c r="A26" s="21" t="s">
        <v>35</v>
      </c>
      <c r="B26" s="22" t="s">
        <v>36</v>
      </c>
      <c r="C26" s="35"/>
      <c r="D26" s="24">
        <v>0</v>
      </c>
      <c r="F26" s="39"/>
      <c r="G26" s="26"/>
      <c r="H26"/>
      <c r="I26" s="26"/>
      <c r="J26"/>
      <c r="K26"/>
      <c r="L26"/>
    </row>
    <row r="27" spans="1:12" s="19" customFormat="1" ht="20.100000000000001" customHeight="1" x14ac:dyDescent="0.25">
      <c r="A27" s="21" t="s">
        <v>37</v>
      </c>
      <c r="B27" s="22" t="s">
        <v>38</v>
      </c>
      <c r="C27" s="35"/>
      <c r="D27" s="24">
        <f>[1]Relatório1!$C$44</f>
        <v>3827.72</v>
      </c>
      <c r="F27" s="25"/>
      <c r="G27" s="25"/>
      <c r="H27"/>
      <c r="I27" s="26"/>
      <c r="J27"/>
      <c r="K27"/>
      <c r="L27"/>
    </row>
    <row r="28" spans="1:12" s="19" customFormat="1" ht="20.100000000000001" customHeight="1" x14ac:dyDescent="0.25">
      <c r="A28" s="21" t="s">
        <v>39</v>
      </c>
      <c r="B28" s="22" t="s">
        <v>40</v>
      </c>
      <c r="C28" s="35"/>
      <c r="D28" s="24">
        <f>[1]Relatório1!$C$43</f>
        <v>25640.19</v>
      </c>
      <c r="F28" s="25"/>
      <c r="G28" s="25"/>
      <c r="H28"/>
      <c r="I28" s="26"/>
      <c r="J28"/>
      <c r="K28"/>
      <c r="L28"/>
    </row>
    <row r="29" spans="1:12" s="19" customFormat="1" ht="20.100000000000001" customHeight="1" x14ac:dyDescent="0.25">
      <c r="A29" s="21" t="s">
        <v>41</v>
      </c>
      <c r="B29" s="22" t="s">
        <v>42</v>
      </c>
      <c r="C29" s="35"/>
      <c r="D29" s="24">
        <f>[1]Relatório1!$C$55</f>
        <v>950.34</v>
      </c>
      <c r="F29" s="25"/>
      <c r="G29" s="25"/>
      <c r="H29"/>
      <c r="I29" s="26"/>
      <c r="J29"/>
      <c r="K29"/>
      <c r="L29"/>
    </row>
    <row r="30" spans="1:12" s="19" customFormat="1" ht="20.100000000000001" customHeight="1" x14ac:dyDescent="0.25">
      <c r="A30" s="21" t="s">
        <v>43</v>
      </c>
      <c r="B30" s="22" t="s">
        <v>44</v>
      </c>
      <c r="C30" s="35"/>
      <c r="D30" s="24">
        <f>[1]Relatório1!$C$45</f>
        <v>3375.15</v>
      </c>
      <c r="F30" s="25"/>
      <c r="G30" s="25"/>
      <c r="H30"/>
      <c r="I30" s="26"/>
      <c r="J30"/>
      <c r="K30"/>
      <c r="L30"/>
    </row>
    <row r="31" spans="1:12" s="19" customFormat="1" ht="90.75" customHeight="1" x14ac:dyDescent="0.25">
      <c r="A31" s="21" t="s">
        <v>45</v>
      </c>
      <c r="B31" s="22" t="s">
        <v>46</v>
      </c>
      <c r="C31" s="35"/>
      <c r="D31" s="24">
        <f>[1]Relatório1!$C$53+[1]Relatório1!$C$54</f>
        <v>15328.49</v>
      </c>
      <c r="F31" s="25"/>
      <c r="G31" s="25"/>
      <c r="H31" s="40"/>
      <c r="I31"/>
      <c r="J31"/>
      <c r="K31"/>
      <c r="L31"/>
    </row>
    <row r="32" spans="1:12" s="19" customFormat="1" ht="20.100000000000001" customHeight="1" x14ac:dyDescent="0.25">
      <c r="A32" s="21" t="s">
        <v>47</v>
      </c>
      <c r="B32" s="35" t="s">
        <v>48</v>
      </c>
      <c r="C32" s="41"/>
      <c r="D32" s="24">
        <v>0</v>
      </c>
      <c r="F32" s="25"/>
      <c r="G32" s="25"/>
      <c r="H32" s="42"/>
      <c r="I32"/>
      <c r="J32"/>
      <c r="K32"/>
      <c r="L32"/>
    </row>
    <row r="33" spans="1:12" s="19" customFormat="1" ht="20.100000000000001" customHeight="1" x14ac:dyDescent="0.25">
      <c r="A33" s="21" t="s">
        <v>49</v>
      </c>
      <c r="B33" s="22" t="s">
        <v>50</v>
      </c>
      <c r="C33" s="35"/>
      <c r="D33" s="24">
        <v>0</v>
      </c>
      <c r="F33" s="25"/>
      <c r="G33" s="25"/>
      <c r="H33" s="26"/>
      <c r="I33"/>
      <c r="J33"/>
      <c r="K33"/>
      <c r="L33"/>
    </row>
    <row r="34" spans="1:12" s="19" customFormat="1" ht="20.100000000000001" customHeight="1" x14ac:dyDescent="0.25">
      <c r="A34" s="21" t="s">
        <v>51</v>
      </c>
      <c r="B34" s="22" t="s">
        <v>52</v>
      </c>
      <c r="C34" s="35"/>
      <c r="D34" s="24">
        <v>0</v>
      </c>
      <c r="F34" s="25"/>
      <c r="G34" s="25"/>
      <c r="H34" s="40"/>
      <c r="I34"/>
      <c r="J34"/>
      <c r="K34"/>
      <c r="L34"/>
    </row>
    <row r="35" spans="1:12" s="19" customFormat="1" ht="32.25" customHeight="1" x14ac:dyDescent="0.25">
      <c r="A35" s="21" t="s">
        <v>53</v>
      </c>
      <c r="B35" s="22" t="s">
        <v>54</v>
      </c>
      <c r="C35" s="35"/>
      <c r="D35" s="24">
        <f>[1]Relatório1!$C$42</f>
        <v>110990.39</v>
      </c>
      <c r="F35" s="11"/>
      <c r="G35" s="11"/>
      <c r="H35" s="12"/>
      <c r="I35" s="11"/>
      <c r="K35" s="12"/>
    </row>
    <row r="36" spans="1:12" s="19" customFormat="1" ht="20.100000000000001" customHeight="1" x14ac:dyDescent="0.25">
      <c r="A36" s="21" t="s">
        <v>55</v>
      </c>
      <c r="B36" s="22" t="s">
        <v>56</v>
      </c>
      <c r="C36" s="35"/>
      <c r="D36" s="24">
        <v>0</v>
      </c>
      <c r="F36" s="14"/>
      <c r="G36" s="14"/>
      <c r="H36" s="15"/>
      <c r="I36"/>
      <c r="J36" s="15"/>
    </row>
    <row r="37" spans="1:12" s="19" customFormat="1" ht="20.100000000000001" customHeight="1" x14ac:dyDescent="0.25">
      <c r="A37" s="21" t="s">
        <v>57</v>
      </c>
      <c r="B37" s="22" t="s">
        <v>58</v>
      </c>
      <c r="C37" s="35"/>
      <c r="D37" s="24">
        <v>0</v>
      </c>
      <c r="F37" s="14"/>
      <c r="G37" s="14"/>
      <c r="H37"/>
      <c r="I37"/>
      <c r="J37" s="15"/>
    </row>
    <row r="38" spans="1:12" s="19" customFormat="1" ht="20.100000000000001" customHeight="1" x14ac:dyDescent="0.25">
      <c r="A38" s="21" t="s">
        <v>59</v>
      </c>
      <c r="B38" s="22" t="s">
        <v>60</v>
      </c>
      <c r="C38" s="35"/>
      <c r="D38" s="24">
        <v>0</v>
      </c>
      <c r="F38" s="14"/>
      <c r="G38" s="14"/>
      <c r="H38"/>
      <c r="I38"/>
      <c r="J38" s="15"/>
    </row>
    <row r="39" spans="1:12" s="19" customFormat="1" ht="20.100000000000001" customHeight="1" x14ac:dyDescent="0.25">
      <c r="A39" s="21" t="s">
        <v>61</v>
      </c>
      <c r="B39" s="22" t="s">
        <v>62</v>
      </c>
      <c r="C39" s="35"/>
      <c r="D39" s="24">
        <v>0</v>
      </c>
      <c r="E39" s="43"/>
      <c r="F39" s="14"/>
      <c r="G39"/>
      <c r="H39"/>
      <c r="I39"/>
      <c r="J39"/>
      <c r="K39"/>
    </row>
    <row r="40" spans="1:12" s="19" customFormat="1" ht="20.100000000000001" customHeight="1" x14ac:dyDescent="0.25">
      <c r="A40" s="21" t="s">
        <v>63</v>
      </c>
      <c r="B40" s="22" t="s">
        <v>64</v>
      </c>
      <c r="C40" s="35"/>
      <c r="D40" s="24">
        <v>0</v>
      </c>
      <c r="F40" s="14"/>
      <c r="G40" s="14"/>
      <c r="H40"/>
      <c r="I40"/>
      <c r="J40"/>
      <c r="K40"/>
    </row>
    <row r="41" spans="1:12" s="19" customFormat="1" ht="20.100000000000001" customHeight="1" x14ac:dyDescent="0.25">
      <c r="A41" s="21" t="s">
        <v>65</v>
      </c>
      <c r="B41" s="22" t="s">
        <v>66</v>
      </c>
      <c r="C41" s="35"/>
      <c r="D41" s="24">
        <f>[1]Relatório1!$C$39</f>
        <v>13091.15</v>
      </c>
      <c r="F41" s="14"/>
      <c r="G41" s="14"/>
      <c r="H41" s="26"/>
      <c r="I41"/>
      <c r="J41"/>
      <c r="K41"/>
    </row>
    <row r="42" spans="1:12" s="19" customFormat="1" ht="33.75" customHeight="1" x14ac:dyDescent="0.25">
      <c r="A42" s="21" t="s">
        <v>67</v>
      </c>
      <c r="B42" s="22" t="s">
        <v>68</v>
      </c>
      <c r="C42" s="35"/>
      <c r="D42" s="24">
        <v>0</v>
      </c>
      <c r="H42"/>
      <c r="I42"/>
      <c r="J42"/>
      <c r="K42"/>
    </row>
    <row r="43" spans="1:12" s="19" customFormat="1" ht="20.100000000000001" customHeight="1" x14ac:dyDescent="0.25">
      <c r="A43" s="21" t="s">
        <v>69</v>
      </c>
      <c r="B43" s="22" t="s">
        <v>70</v>
      </c>
      <c r="C43" s="35"/>
      <c r="D43" s="24">
        <v>0</v>
      </c>
      <c r="F43" s="14"/>
      <c r="G43" s="14"/>
      <c r="H43" s="26"/>
      <c r="I43"/>
      <c r="J43"/>
      <c r="K43"/>
    </row>
    <row r="44" spans="1:12" s="19" customFormat="1" ht="20.100000000000001" customHeight="1" x14ac:dyDescent="0.25">
      <c r="A44" s="21" t="s">
        <v>71</v>
      </c>
      <c r="B44" s="22" t="s">
        <v>72</v>
      </c>
      <c r="C44" s="35"/>
      <c r="D44" s="24">
        <f>[1]Relatório1!$C$74</f>
        <v>280536.96000000002</v>
      </c>
      <c r="F44" s="14"/>
      <c r="G44" s="14"/>
      <c r="H44" s="40"/>
      <c r="I44"/>
      <c r="J44"/>
      <c r="K44"/>
    </row>
    <row r="45" spans="1:12" s="19" customFormat="1" ht="20.100000000000001" customHeight="1" thickBot="1" x14ac:dyDescent="0.3">
      <c r="A45" s="21"/>
      <c r="B45" s="27" t="s">
        <v>23</v>
      </c>
      <c r="C45" s="44"/>
      <c r="D45" s="28">
        <f>SUM(D19:D44)</f>
        <v>932555.6100000001</v>
      </c>
      <c r="F45" s="14"/>
      <c r="G45" s="26"/>
      <c r="H45"/>
      <c r="I45"/>
      <c r="J45"/>
      <c r="K45"/>
    </row>
    <row r="46" spans="1:12" s="19" customFormat="1" ht="20.100000000000001" customHeight="1" x14ac:dyDescent="0.25">
      <c r="A46" s="45"/>
      <c r="B46" s="45"/>
      <c r="C46" s="45"/>
      <c r="D46" s="45"/>
      <c r="F46" s="14"/>
      <c r="G46" s="26"/>
      <c r="H46"/>
      <c r="I46"/>
      <c r="J46"/>
      <c r="K46"/>
    </row>
    <row r="47" spans="1:12" s="19" customFormat="1" ht="20.100000000000001" customHeight="1" x14ac:dyDescent="0.25">
      <c r="A47" s="20" t="s">
        <v>73</v>
      </c>
      <c r="B47" s="20"/>
      <c r="C47" s="20"/>
      <c r="D47" s="33"/>
      <c r="F47" s="14"/>
      <c r="G47" s="26"/>
      <c r="H47"/>
      <c r="I47" s="26"/>
      <c r="J47"/>
      <c r="K47"/>
    </row>
    <row r="48" spans="1:12" s="19" customFormat="1" ht="20.100000000000001" customHeight="1" x14ac:dyDescent="0.25">
      <c r="A48" s="21" t="s">
        <v>12</v>
      </c>
      <c r="B48" s="22"/>
      <c r="C48" s="35"/>
      <c r="D48" s="36" t="s">
        <v>14</v>
      </c>
      <c r="F48" s="14"/>
      <c r="G48" s="42"/>
      <c r="H48"/>
      <c r="I48" s="26"/>
      <c r="J48"/>
      <c r="K48"/>
    </row>
    <row r="49" spans="1:11" s="19" customFormat="1" ht="20.100000000000001" customHeight="1" x14ac:dyDescent="0.25">
      <c r="A49" s="21" t="s">
        <v>15</v>
      </c>
      <c r="B49" s="22" t="s">
        <v>74</v>
      </c>
      <c r="C49" s="35"/>
      <c r="D49" s="24">
        <v>0</v>
      </c>
      <c r="F49" s="14"/>
      <c r="G49" s="46"/>
      <c r="H49"/>
      <c r="I49" s="26"/>
      <c r="J49"/>
      <c r="K49"/>
    </row>
    <row r="50" spans="1:11" s="19" customFormat="1" ht="20.100000000000001" customHeight="1" x14ac:dyDescent="0.25">
      <c r="A50" s="21" t="s">
        <v>17</v>
      </c>
      <c r="B50" s="22" t="s">
        <v>75</v>
      </c>
      <c r="C50" s="35"/>
      <c r="D50" s="24">
        <v>0</v>
      </c>
      <c r="F50" s="14"/>
      <c r="G50" s="26"/>
      <c r="H50"/>
      <c r="I50"/>
      <c r="J50"/>
      <c r="K50"/>
    </row>
    <row r="51" spans="1:11" s="19" customFormat="1" ht="20.100000000000001" customHeight="1" x14ac:dyDescent="0.25">
      <c r="A51" s="21" t="s">
        <v>19</v>
      </c>
      <c r="B51" s="22" t="s">
        <v>76</v>
      </c>
      <c r="C51" s="35"/>
      <c r="D51" s="24">
        <v>0</v>
      </c>
      <c r="F51" s="14"/>
      <c r="G51" s="26"/>
      <c r="H51"/>
      <c r="I51"/>
      <c r="J51"/>
      <c r="K51"/>
    </row>
    <row r="52" spans="1:11" s="19" customFormat="1" ht="20.100000000000001" customHeight="1" x14ac:dyDescent="0.25">
      <c r="A52" s="21" t="s">
        <v>21</v>
      </c>
      <c r="B52" s="22" t="s">
        <v>77</v>
      </c>
      <c r="C52" s="35"/>
      <c r="D52" s="24">
        <v>0</v>
      </c>
      <c r="F52"/>
      <c r="G52"/>
      <c r="H52"/>
      <c r="I52"/>
      <c r="J52"/>
      <c r="K52"/>
    </row>
    <row r="53" spans="1:11" s="19" customFormat="1" ht="20.100000000000001" customHeight="1" x14ac:dyDescent="0.25">
      <c r="A53" s="21" t="s">
        <v>29</v>
      </c>
      <c r="B53" s="22" t="s">
        <v>78</v>
      </c>
      <c r="C53" s="35"/>
      <c r="D53" s="24">
        <v>0</v>
      </c>
      <c r="F53" s="14"/>
      <c r="G53" s="14"/>
      <c r="H53"/>
      <c r="I53"/>
      <c r="J53"/>
      <c r="K53"/>
    </row>
    <row r="54" spans="1:11" s="19" customFormat="1" ht="20.100000000000001" customHeight="1" x14ac:dyDescent="0.25">
      <c r="A54" s="21"/>
      <c r="B54" s="27" t="s">
        <v>23</v>
      </c>
      <c r="C54" s="44"/>
      <c r="D54" s="28">
        <f>SUM(D49:D53)</f>
        <v>0</v>
      </c>
      <c r="F54" s="26"/>
      <c r="G54"/>
      <c r="H54" s="25"/>
    </row>
    <row r="55" spans="1:11" s="19" customFormat="1" ht="20.100000000000001" customHeight="1" x14ac:dyDescent="0.25">
      <c r="A55" s="20"/>
      <c r="B55" s="20"/>
      <c r="C55" s="20"/>
      <c r="D55" s="47"/>
      <c r="F55"/>
      <c r="G55"/>
    </row>
    <row r="56" spans="1:11" s="19" customFormat="1" ht="20.100000000000001" customHeight="1" x14ac:dyDescent="0.25">
      <c r="A56" s="20" t="s">
        <v>79</v>
      </c>
      <c r="B56" s="20"/>
      <c r="C56" s="20"/>
      <c r="D56" s="47"/>
      <c r="F56" s="25"/>
      <c r="G56" s="48"/>
    </row>
    <row r="57" spans="1:11" s="19" customFormat="1" ht="20.100000000000001" customHeight="1" x14ac:dyDescent="0.25">
      <c r="A57" s="21" t="s">
        <v>12</v>
      </c>
      <c r="B57" s="22"/>
      <c r="C57" s="22"/>
      <c r="D57" s="49" t="s">
        <v>14</v>
      </c>
      <c r="F57" s="25"/>
      <c r="G57" s="25"/>
    </row>
    <row r="58" spans="1:11" s="19" customFormat="1" ht="20.100000000000001" customHeight="1" x14ac:dyDescent="0.25">
      <c r="A58" s="21" t="s">
        <v>15</v>
      </c>
      <c r="B58" s="22" t="s">
        <v>80</v>
      </c>
      <c r="C58" s="22"/>
      <c r="D58" s="24">
        <v>0</v>
      </c>
      <c r="F58" s="25"/>
      <c r="G58" s="25"/>
    </row>
    <row r="59" spans="1:11" s="19" customFormat="1" ht="20.100000000000001" customHeight="1" x14ac:dyDescent="0.25">
      <c r="A59" s="21" t="s">
        <v>17</v>
      </c>
      <c r="B59" s="22" t="s">
        <v>81</v>
      </c>
      <c r="C59" s="22"/>
      <c r="D59" s="24">
        <v>0</v>
      </c>
      <c r="F59" s="25"/>
      <c r="G59" s="25"/>
    </row>
    <row r="60" spans="1:11" s="19" customFormat="1" ht="20.100000000000001" customHeight="1" x14ac:dyDescent="0.25">
      <c r="A60" s="21"/>
      <c r="B60" s="27" t="s">
        <v>23</v>
      </c>
      <c r="C60" s="27"/>
      <c r="D60" s="28">
        <f>SUM(D58:D59)</f>
        <v>0</v>
      </c>
      <c r="F60" s="25"/>
      <c r="G60" s="25"/>
    </row>
    <row r="61" spans="1:11" s="19" customFormat="1" ht="20.100000000000001" customHeight="1" x14ac:dyDescent="0.25">
      <c r="A61" s="20"/>
      <c r="B61" s="20"/>
      <c r="C61" s="20"/>
      <c r="D61" s="33"/>
      <c r="F61" s="25"/>
      <c r="G61" s="25"/>
    </row>
    <row r="62" spans="1:11" s="19" customFormat="1" ht="32.25" customHeight="1" x14ac:dyDescent="0.25">
      <c r="A62" s="50" t="s">
        <v>82</v>
      </c>
      <c r="B62" s="50"/>
      <c r="C62" s="50"/>
      <c r="D62" s="51"/>
      <c r="E62" s="4"/>
      <c r="F62" s="52"/>
      <c r="G62"/>
    </row>
    <row r="63" spans="1:11" s="19" customFormat="1" ht="20.100000000000001" customHeight="1" x14ac:dyDescent="0.25">
      <c r="A63" s="21" t="s">
        <v>12</v>
      </c>
      <c r="B63" s="22"/>
      <c r="C63" s="35"/>
      <c r="D63" s="36" t="s">
        <v>14</v>
      </c>
      <c r="E63" s="4"/>
      <c r="F63" s="53"/>
      <c r="G63" s="42"/>
      <c r="H63" s="25"/>
    </row>
    <row r="64" spans="1:11" s="19" customFormat="1" ht="20.100000000000001" customHeight="1" x14ac:dyDescent="0.25">
      <c r="A64" s="21" t="s">
        <v>15</v>
      </c>
      <c r="B64" s="22" t="s">
        <v>83</v>
      </c>
      <c r="C64" s="35"/>
      <c r="D64" s="24">
        <f>[2]MARÇO24!$D$18</f>
        <v>8265666.8799999999</v>
      </c>
      <c r="E64" s="54"/>
      <c r="F64" s="53"/>
      <c r="G64" s="42"/>
      <c r="H64" s="42"/>
      <c r="I64" s="25"/>
    </row>
    <row r="65" spans="1:10" s="19" customFormat="1" ht="20.100000000000001" customHeight="1" x14ac:dyDescent="0.25">
      <c r="A65" s="21" t="s">
        <v>17</v>
      </c>
      <c r="B65" s="22" t="s">
        <v>84</v>
      </c>
      <c r="C65" s="35"/>
      <c r="D65" s="24">
        <f>[2]MARÇO24!$D$24</f>
        <v>1065000</v>
      </c>
      <c r="E65" s="4"/>
      <c r="F65" s="53"/>
      <c r="G65" s="53"/>
      <c r="H65" s="42"/>
      <c r="I65" s="25"/>
    </row>
    <row r="66" spans="1:10" s="19" customFormat="1" ht="20.100000000000001" customHeight="1" x14ac:dyDescent="0.25">
      <c r="A66" s="21" t="s">
        <v>19</v>
      </c>
      <c r="B66" s="22" t="s">
        <v>85</v>
      </c>
      <c r="C66" s="35"/>
      <c r="D66" s="24">
        <v>0</v>
      </c>
      <c r="E66" s="4"/>
      <c r="F66" s="53"/>
      <c r="G66" s="42"/>
      <c r="H66" s="42"/>
      <c r="I66" s="55"/>
    </row>
    <row r="67" spans="1:10" s="19" customFormat="1" ht="20.100000000000001" customHeight="1" x14ac:dyDescent="0.25">
      <c r="A67" s="21" t="s">
        <v>21</v>
      </c>
      <c r="B67" s="22" t="s">
        <v>86</v>
      </c>
      <c r="C67" s="35"/>
      <c r="D67" s="24">
        <v>0</v>
      </c>
      <c r="E67" s="4"/>
      <c r="F67" s="53"/>
      <c r="G67" s="42"/>
      <c r="H67" s="25"/>
      <c r="I67" s="25"/>
    </row>
    <row r="68" spans="1:10" s="19" customFormat="1" ht="20.100000000000001" customHeight="1" x14ac:dyDescent="0.25">
      <c r="A68" s="21"/>
      <c r="B68" s="27" t="s">
        <v>23</v>
      </c>
      <c r="C68" s="44"/>
      <c r="D68" s="28">
        <f>SUM(D64:D67)</f>
        <v>9330666.879999999</v>
      </c>
      <c r="E68" s="4"/>
      <c r="F68" s="53"/>
      <c r="G68" s="42"/>
      <c r="H68" s="25"/>
      <c r="I68" s="42"/>
    </row>
    <row r="69" spans="1:10" s="19" customFormat="1" ht="20.100000000000001" customHeight="1" x14ac:dyDescent="0.25">
      <c r="A69" s="20"/>
      <c r="B69" s="20"/>
      <c r="C69" s="20"/>
      <c r="D69" s="33"/>
      <c r="F69" s="42"/>
      <c r="G69" s="42"/>
      <c r="H69" s="25"/>
      <c r="I69" s="46"/>
      <c r="J69" s="43"/>
    </row>
    <row r="70" spans="1:10" s="19" customFormat="1" ht="20.100000000000001" customHeight="1" x14ac:dyDescent="0.25">
      <c r="A70" s="20" t="s">
        <v>87</v>
      </c>
      <c r="B70" s="20"/>
      <c r="C70" s="20"/>
      <c r="D70" s="33"/>
      <c r="E70" s="4"/>
      <c r="F70" s="54"/>
      <c r="G70" s="53"/>
      <c r="H70" s="4"/>
      <c r="I70"/>
    </row>
    <row r="71" spans="1:10" s="19" customFormat="1" ht="20.100000000000001" customHeight="1" x14ac:dyDescent="0.25">
      <c r="A71" s="21" t="s">
        <v>12</v>
      </c>
      <c r="B71" s="22"/>
      <c r="C71" s="35"/>
      <c r="D71" s="36" t="s">
        <v>14</v>
      </c>
      <c r="E71" s="4"/>
      <c r="F71" s="54"/>
      <c r="G71" s="53"/>
      <c r="H71" s="4"/>
      <c r="I71"/>
    </row>
    <row r="72" spans="1:10" s="19" customFormat="1" ht="20.100000000000001" customHeight="1" x14ac:dyDescent="0.25">
      <c r="A72" s="21" t="s">
        <v>15</v>
      </c>
      <c r="B72" s="22" t="s">
        <v>88</v>
      </c>
      <c r="C72" s="35"/>
      <c r="D72" s="24">
        <v>0</v>
      </c>
      <c r="E72" s="4"/>
      <c r="F72" s="54"/>
      <c r="G72" s="53"/>
      <c r="H72" s="4"/>
      <c r="I72"/>
    </row>
    <row r="73" spans="1:10" s="19" customFormat="1" ht="20.100000000000001" customHeight="1" x14ac:dyDescent="0.25">
      <c r="A73" s="21" t="s">
        <v>17</v>
      </c>
      <c r="B73" s="22" t="s">
        <v>89</v>
      </c>
      <c r="C73" s="35"/>
      <c r="D73" s="24">
        <v>0</v>
      </c>
      <c r="E73" s="4"/>
      <c r="F73" s="54"/>
      <c r="G73" s="53"/>
      <c r="H73" s="4"/>
      <c r="I73"/>
    </row>
    <row r="74" spans="1:10" s="19" customFormat="1" ht="20.100000000000001" customHeight="1" x14ac:dyDescent="0.25">
      <c r="A74" s="21" t="s">
        <v>19</v>
      </c>
      <c r="B74" s="22" t="s">
        <v>90</v>
      </c>
      <c r="C74" s="35"/>
      <c r="D74" s="24">
        <v>187365.37</v>
      </c>
      <c r="E74" s="54"/>
      <c r="F74" s="56"/>
      <c r="G74" s="57"/>
      <c r="H74" s="58"/>
      <c r="I74"/>
      <c r="J74"/>
    </row>
    <row r="75" spans="1:10" s="19" customFormat="1" ht="20.100000000000001" customHeight="1" x14ac:dyDescent="0.25">
      <c r="A75" s="21" t="s">
        <v>21</v>
      </c>
      <c r="B75" s="22" t="s">
        <v>91</v>
      </c>
      <c r="C75" s="35"/>
      <c r="D75" s="24">
        <f>'[3]First Sheet'!$B$14</f>
        <v>296.76</v>
      </c>
      <c r="E75" s="4"/>
      <c r="F75"/>
      <c r="G75" s="48"/>
      <c r="H75" s="4"/>
      <c r="I75" s="26"/>
      <c r="J75"/>
    </row>
    <row r="76" spans="1:10" s="19" customFormat="1" ht="20.100000000000001" customHeight="1" x14ac:dyDescent="0.25">
      <c r="A76" s="21"/>
      <c r="B76" s="27" t="s">
        <v>23</v>
      </c>
      <c r="C76" s="44"/>
      <c r="D76" s="28">
        <f>SUM(D72:D75)</f>
        <v>187662.13</v>
      </c>
      <c r="E76" s="4"/>
      <c r="F76" s="26"/>
      <c r="G76" s="48"/>
      <c r="H76" s="48"/>
      <c r="I76"/>
      <c r="J76"/>
    </row>
    <row r="77" spans="1:10" x14ac:dyDescent="0.25">
      <c r="D77" s="6"/>
      <c r="E77" s="5"/>
      <c r="F77" s="59"/>
      <c r="G77" s="59"/>
      <c r="H77" s="5"/>
    </row>
    <row r="78" spans="1:10" x14ac:dyDescent="0.25">
      <c r="D78" s="6"/>
      <c r="E78" s="60"/>
      <c r="F78" s="59"/>
      <c r="G78" s="59"/>
      <c r="H78" s="5"/>
    </row>
    <row r="79" spans="1:10" x14ac:dyDescent="0.25">
      <c r="D79" s="6"/>
      <c r="E79" s="5"/>
      <c r="F79" s="59"/>
      <c r="G79" s="59"/>
      <c r="H79" s="5"/>
    </row>
  </sheetData>
  <mergeCells count="59">
    <mergeCell ref="B72:C72"/>
    <mergeCell ref="B73:C73"/>
    <mergeCell ref="B74:C74"/>
    <mergeCell ref="B75:C75"/>
    <mergeCell ref="B76:C76"/>
    <mergeCell ref="B64:C64"/>
    <mergeCell ref="B65:C65"/>
    <mergeCell ref="B66:C66"/>
    <mergeCell ref="B67:C67"/>
    <mergeCell ref="B68:C68"/>
    <mergeCell ref="B71:C71"/>
    <mergeCell ref="B57:C57"/>
    <mergeCell ref="B58:C58"/>
    <mergeCell ref="B59:C59"/>
    <mergeCell ref="B60:C60"/>
    <mergeCell ref="A62:C62"/>
    <mergeCell ref="B63:C63"/>
    <mergeCell ref="B49:C49"/>
    <mergeCell ref="B50:C50"/>
    <mergeCell ref="B51:C51"/>
    <mergeCell ref="B52:C52"/>
    <mergeCell ref="B53:C53"/>
    <mergeCell ref="B54:C54"/>
    <mergeCell ref="B41:C41"/>
    <mergeCell ref="B42:C42"/>
    <mergeCell ref="B43:C43"/>
    <mergeCell ref="B44:C44"/>
    <mergeCell ref="B45:C45"/>
    <mergeCell ref="B48:C48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5:C15"/>
    <mergeCell ref="B18:C18"/>
    <mergeCell ref="B19:C19"/>
    <mergeCell ref="B20:C20"/>
    <mergeCell ref="B21:C21"/>
    <mergeCell ref="B22:C22"/>
    <mergeCell ref="A1:D1"/>
    <mergeCell ref="B10:C10"/>
    <mergeCell ref="B11:C11"/>
    <mergeCell ref="B12:C12"/>
    <mergeCell ref="B13:C13"/>
    <mergeCell ref="B14:C1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1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 - 24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Agrícola Batista da Silva</dc:creator>
  <cp:lastModifiedBy>Eduardo Agrícola Batista da Silva</cp:lastModifiedBy>
  <dcterms:created xsi:type="dcterms:W3CDTF">2024-04-18T17:20:46Z</dcterms:created>
  <dcterms:modified xsi:type="dcterms:W3CDTF">2024-04-18T17:22:31Z</dcterms:modified>
</cp:coreProperties>
</file>